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tsnas02\GIS\CIMS\CP&amp;SC\NYSP2I\Sustainable Food Program\SFP Topic Research (non-project)\SFP Resources\Website and Tools\Tools in Process\"/>
    </mc:Choice>
  </mc:AlternateContent>
  <workbookProtection workbookPassword="CD28" lockStructure="1"/>
  <bookViews>
    <workbookView xWindow="0" yWindow="0" windowWidth="28800" windowHeight="12885"/>
  </bookViews>
  <sheets>
    <sheet name="Food Waste Diversion Log" sheetId="1" r:id="rId1"/>
    <sheet name="Food Donation Log" sheetId="3" r:id="rId2"/>
    <sheet name="Sheet2" sheetId="2" state="hidden" r:id="rId3"/>
  </sheets>
  <definedNames>
    <definedName name="_xlnm.Print_Titles" localSheetId="1">'Food Donation Log'!$1:$8</definedName>
    <definedName name="_xlnm.Print_Titles" localSheetId="0">'Food Waste Diversion Log'!$1:$8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1" i="3" l="1"/>
  <c r="D64" i="3" s="1"/>
  <c r="D59" i="3"/>
  <c r="H104" i="1" l="1"/>
  <c r="L104" i="1" s="1"/>
  <c r="H103" i="1"/>
  <c r="L103" i="1" s="1"/>
  <c r="H102" i="1"/>
  <c r="L102" i="1" s="1"/>
  <c r="H101" i="1"/>
  <c r="L101" i="1" s="1"/>
  <c r="M101" i="1" s="1"/>
  <c r="H100" i="1"/>
  <c r="L100" i="1" s="1"/>
  <c r="H99" i="1"/>
  <c r="L99" i="1" s="1"/>
  <c r="H98" i="1"/>
  <c r="L98" i="1" s="1"/>
  <c r="H97" i="1"/>
  <c r="L97" i="1" s="1"/>
  <c r="H96" i="1"/>
  <c r="L96" i="1" s="1"/>
  <c r="H95" i="1"/>
  <c r="L95" i="1" s="1"/>
  <c r="H94" i="1"/>
  <c r="L94" i="1" s="1"/>
  <c r="H93" i="1"/>
  <c r="L93" i="1" s="1"/>
  <c r="M93" i="1" s="1"/>
  <c r="H92" i="1"/>
  <c r="L92" i="1" s="1"/>
  <c r="H91" i="1"/>
  <c r="L91" i="1" s="1"/>
  <c r="H90" i="1"/>
  <c r="L90" i="1" s="1"/>
  <c r="H89" i="1"/>
  <c r="L89" i="1" s="1"/>
  <c r="M89" i="1" l="1"/>
  <c r="M97" i="1"/>
  <c r="D60" i="3"/>
  <c r="D66" i="3"/>
  <c r="D62" i="3"/>
  <c r="D67" i="3" s="1"/>
  <c r="M91" i="1"/>
  <c r="M99" i="1"/>
  <c r="M95" i="1"/>
  <c r="M103" i="1"/>
  <c r="H9" i="1"/>
  <c r="L9" i="1" l="1"/>
  <c r="H10" i="1"/>
  <c r="L10" i="1" s="1"/>
  <c r="H11" i="1"/>
  <c r="L11" i="1" s="1"/>
  <c r="H12" i="1"/>
  <c r="L12" i="1" s="1"/>
  <c r="H13" i="1"/>
  <c r="H14" i="1"/>
  <c r="L14" i="1" s="1"/>
  <c r="M13" i="1" s="1"/>
  <c r="H15" i="1"/>
  <c r="L15" i="1" s="1"/>
  <c r="H16" i="1"/>
  <c r="L16" i="1" s="1"/>
  <c r="H17" i="1"/>
  <c r="L17" i="1" s="1"/>
  <c r="H18" i="1"/>
  <c r="L18" i="1" s="1"/>
  <c r="H19" i="1"/>
  <c r="L19" i="1" s="1"/>
  <c r="H20" i="1"/>
  <c r="L20" i="1" s="1"/>
  <c r="H21" i="1"/>
  <c r="L21" i="1" s="1"/>
  <c r="H22" i="1"/>
  <c r="L22" i="1" s="1"/>
  <c r="H23" i="1"/>
  <c r="L23" i="1" s="1"/>
  <c r="H24" i="1"/>
  <c r="L24" i="1" s="1"/>
  <c r="H25" i="1"/>
  <c r="L25" i="1" s="1"/>
  <c r="H26" i="1"/>
  <c r="L26" i="1" s="1"/>
  <c r="H27" i="1"/>
  <c r="L27" i="1" s="1"/>
  <c r="H28" i="1"/>
  <c r="L28" i="1" s="1"/>
  <c r="H29" i="1"/>
  <c r="L29" i="1" s="1"/>
  <c r="H30" i="1"/>
  <c r="L30" i="1" s="1"/>
  <c r="H31" i="1"/>
  <c r="L31" i="1" s="1"/>
  <c r="H32" i="1"/>
  <c r="L32" i="1" s="1"/>
  <c r="H33" i="1"/>
  <c r="L33" i="1" s="1"/>
  <c r="H34" i="1"/>
  <c r="L34" i="1" s="1"/>
  <c r="H35" i="1"/>
  <c r="L35" i="1" s="1"/>
  <c r="H36" i="1"/>
  <c r="L36" i="1" s="1"/>
  <c r="H37" i="1"/>
  <c r="L37" i="1" s="1"/>
  <c r="H38" i="1"/>
  <c r="L38" i="1" s="1"/>
  <c r="H39" i="1"/>
  <c r="L39" i="1" s="1"/>
  <c r="H40" i="1"/>
  <c r="L40" i="1" s="1"/>
  <c r="H41" i="1"/>
  <c r="L41" i="1" s="1"/>
  <c r="H42" i="1"/>
  <c r="L42" i="1" s="1"/>
  <c r="H43" i="1"/>
  <c r="L43" i="1" s="1"/>
  <c r="H44" i="1"/>
  <c r="L44" i="1" s="1"/>
  <c r="H45" i="1"/>
  <c r="L45" i="1" s="1"/>
  <c r="H46" i="1"/>
  <c r="L46" i="1" s="1"/>
  <c r="H47" i="1"/>
  <c r="L47" i="1" s="1"/>
  <c r="H48" i="1"/>
  <c r="L48" i="1" s="1"/>
  <c r="H49" i="1"/>
  <c r="L49" i="1" s="1"/>
  <c r="H50" i="1"/>
  <c r="L50" i="1" s="1"/>
  <c r="H51" i="1"/>
  <c r="L51" i="1" s="1"/>
  <c r="H52" i="1"/>
  <c r="L52" i="1" s="1"/>
  <c r="H53" i="1"/>
  <c r="L53" i="1" s="1"/>
  <c r="H54" i="1"/>
  <c r="L54" i="1" s="1"/>
  <c r="H55" i="1"/>
  <c r="L55" i="1" s="1"/>
  <c r="H56" i="1"/>
  <c r="L56" i="1" s="1"/>
  <c r="H57" i="1"/>
  <c r="L57" i="1" s="1"/>
  <c r="H58" i="1"/>
  <c r="L58" i="1" s="1"/>
  <c r="H59" i="1"/>
  <c r="L59" i="1" s="1"/>
  <c r="H60" i="1"/>
  <c r="L60" i="1" s="1"/>
  <c r="H61" i="1"/>
  <c r="L61" i="1" s="1"/>
  <c r="H62" i="1"/>
  <c r="L62" i="1" s="1"/>
  <c r="H63" i="1"/>
  <c r="L63" i="1" s="1"/>
  <c r="H64" i="1"/>
  <c r="L64" i="1" s="1"/>
  <c r="H65" i="1"/>
  <c r="L65" i="1" s="1"/>
  <c r="H66" i="1"/>
  <c r="L66" i="1" s="1"/>
  <c r="H67" i="1"/>
  <c r="L67" i="1" s="1"/>
  <c r="H68" i="1"/>
  <c r="L68" i="1" s="1"/>
  <c r="H69" i="1"/>
  <c r="L69" i="1" s="1"/>
  <c r="H70" i="1"/>
  <c r="L70" i="1" s="1"/>
  <c r="H71" i="1"/>
  <c r="L71" i="1" s="1"/>
  <c r="H72" i="1"/>
  <c r="L72" i="1" s="1"/>
  <c r="H73" i="1"/>
  <c r="L73" i="1" s="1"/>
  <c r="H74" i="1"/>
  <c r="L74" i="1" s="1"/>
  <c r="H75" i="1"/>
  <c r="L75" i="1" s="1"/>
  <c r="H76" i="1"/>
  <c r="L76" i="1" s="1"/>
  <c r="H77" i="1"/>
  <c r="L77" i="1" s="1"/>
  <c r="H78" i="1"/>
  <c r="L78" i="1" s="1"/>
  <c r="H79" i="1"/>
  <c r="L79" i="1" s="1"/>
  <c r="H80" i="1"/>
  <c r="L80" i="1" s="1"/>
  <c r="H81" i="1"/>
  <c r="L81" i="1" s="1"/>
  <c r="H82" i="1"/>
  <c r="L82" i="1" s="1"/>
  <c r="H83" i="1"/>
  <c r="L83" i="1" s="1"/>
  <c r="H84" i="1"/>
  <c r="L84" i="1" s="1"/>
  <c r="H85" i="1"/>
  <c r="L85" i="1" s="1"/>
  <c r="H86" i="1"/>
  <c r="L86" i="1" s="1"/>
  <c r="H87" i="1"/>
  <c r="L87" i="1" s="1"/>
  <c r="H88" i="1"/>
  <c r="L88" i="1" s="1"/>
  <c r="M83" i="1" l="1"/>
  <c r="M75" i="1"/>
  <c r="M67" i="1"/>
  <c r="M59" i="1"/>
  <c r="M51" i="1"/>
  <c r="M43" i="1"/>
  <c r="M35" i="1"/>
  <c r="M27" i="1"/>
  <c r="M19" i="1"/>
  <c r="M11" i="1"/>
  <c r="M81" i="1"/>
  <c r="M73" i="1"/>
  <c r="M65" i="1"/>
  <c r="M57" i="1"/>
  <c r="M49" i="1"/>
  <c r="M41" i="1"/>
  <c r="M33" i="1"/>
  <c r="M25" i="1"/>
  <c r="M17" i="1"/>
  <c r="M79" i="1"/>
  <c r="M47" i="1"/>
  <c r="M15" i="1"/>
  <c r="M85" i="1"/>
  <c r="M69" i="1"/>
  <c r="M61" i="1"/>
  <c r="M53" i="1"/>
  <c r="M45" i="1"/>
  <c r="M37" i="1"/>
  <c r="M29" i="1"/>
  <c r="M21" i="1"/>
  <c r="M87" i="1"/>
  <c r="M77" i="1"/>
  <c r="M63" i="1"/>
  <c r="M39" i="1"/>
  <c r="M23" i="1"/>
  <c r="M71" i="1"/>
  <c r="M55" i="1"/>
  <c r="M31" i="1"/>
  <c r="M9" i="1"/>
  <c r="H108" i="1"/>
  <c r="B12" i="2"/>
  <c r="B11" i="2"/>
  <c r="B10" i="2"/>
  <c r="B9" i="2"/>
  <c r="E5" i="2"/>
  <c r="E3" i="2"/>
  <c r="E4" i="2"/>
  <c r="H106" i="1" l="1"/>
  <c r="H107" i="1" s="1"/>
  <c r="H109" i="1"/>
  <c r="H112" i="1" s="1"/>
  <c r="H111" i="1"/>
</calcChain>
</file>

<file path=xl/sharedStrings.xml><?xml version="1.0" encoding="utf-8"?>
<sst xmlns="http://schemas.openxmlformats.org/spreadsheetml/2006/main" count="207" uniqueCount="75">
  <si>
    <t>lb</t>
  </si>
  <si>
    <t>May</t>
  </si>
  <si>
    <t>Month</t>
  </si>
  <si>
    <t>Week</t>
  </si>
  <si>
    <t>96 gallon tote</t>
  </si>
  <si>
    <t>64 gallon tote</t>
  </si>
  <si>
    <t>Container Options</t>
  </si>
  <si>
    <t>35 gallon tote</t>
  </si>
  <si>
    <t>-</t>
  </si>
  <si>
    <t>conversion factor</t>
  </si>
  <si>
    <t>Container Type</t>
  </si>
  <si>
    <t>Input Weight</t>
  </si>
  <si>
    <t>Input Volume</t>
  </si>
  <si>
    <t>32 gallon tote</t>
  </si>
  <si>
    <t>45 gallon tote</t>
  </si>
  <si>
    <t>Aug</t>
  </si>
  <si>
    <t>Oct</t>
  </si>
  <si>
    <t>Nov</t>
  </si>
  <si>
    <t>Dec</t>
  </si>
  <si>
    <t>Pre</t>
  </si>
  <si>
    <t>Post</t>
  </si>
  <si>
    <t xml:space="preserve">Type </t>
  </si>
  <si>
    <t>5 gallon bucket</t>
  </si>
  <si>
    <t>12 qt. cambro</t>
  </si>
  <si>
    <t>8 qt. cambro</t>
  </si>
  <si>
    <t>18 qt. cambro</t>
  </si>
  <si>
    <t>22 qt. cambro</t>
  </si>
  <si>
    <t>Density</t>
  </si>
  <si>
    <t xml:space="preserve">high </t>
  </si>
  <si>
    <t>med</t>
  </si>
  <si>
    <t>low</t>
  </si>
  <si>
    <t>density</t>
  </si>
  <si>
    <t>http://www.epa.vic.gov.au/business-and-industry/lower-your-impact/~/media/Files/bus/EREP/docs/wastematerials-densities-data.pdf</t>
  </si>
  <si>
    <t>lb/gal</t>
  </si>
  <si>
    <t>% Full 
(on average)</t>
  </si>
  <si>
    <t>Food Waste Diversion Tracking Sheet</t>
  </si>
  <si>
    <t>Jan</t>
  </si>
  <si>
    <t>Feb</t>
  </si>
  <si>
    <t>Mar</t>
  </si>
  <si>
    <t>Apr</t>
  </si>
  <si>
    <t>Jun</t>
  </si>
  <si>
    <t>Jul</t>
  </si>
  <si>
    <t>Sep</t>
  </si>
  <si>
    <t>lb of food waste diverted</t>
  </si>
  <si>
    <t>ton of food waste diverted</t>
  </si>
  <si>
    <t>Observations / Comments</t>
  </si>
  <si>
    <t># Containers / week</t>
  </si>
  <si>
    <t>Total</t>
  </si>
  <si>
    <t>Weekly</t>
  </si>
  <si>
    <t>general kitchen food scraps</t>
  </si>
  <si>
    <t>general kitchen food scraps + prep for party went bad in walk- in</t>
  </si>
  <si>
    <t>ton methane/ton food waste</t>
  </si>
  <si>
    <t>Food Waste Diverted</t>
  </si>
  <si>
    <t>Emissions Avoided</t>
  </si>
  <si>
    <t>Extra box lunches not sold</t>
  </si>
  <si>
    <t>lb of food donated</t>
  </si>
  <si>
    <t>ton of food donated</t>
  </si>
  <si>
    <t>Funding provided by the Environmental Protection Fund as administered by the NYS Department of Environmental Conservation.  ©2020 Rochester Institute of Technology. Any opinions, findings, conclusions, or recommendations expressed are those of Rochester Institute of Technology and its NYS Pollution Prevention Institute and do not necessarily reflect the views of New York State.</t>
  </si>
  <si>
    <t>Food Donation Tracking Sheet</t>
  </si>
  <si>
    <t>Roasted too many chickens for catering event</t>
  </si>
  <si>
    <r>
      <t>ton of CH</t>
    </r>
    <r>
      <rPr>
        <b/>
        <sz val="9"/>
        <color theme="0"/>
        <rFont val="Calibri"/>
        <family val="2"/>
      </rPr>
      <t>4</t>
    </r>
    <r>
      <rPr>
        <b/>
        <sz val="14"/>
        <color theme="0"/>
        <rFont val="Calibri"/>
        <family val="2"/>
      </rPr>
      <t xml:space="preserve"> (methane) avoided</t>
    </r>
  </si>
  <si>
    <t>lb/meal</t>
  </si>
  <si>
    <t>Meals 
Donated</t>
  </si>
  <si>
    <t>Food 
Donated</t>
  </si>
  <si>
    <r>
      <t>meals donated</t>
    </r>
    <r>
      <rPr>
        <b/>
        <vertAlign val="superscript"/>
        <sz val="14"/>
        <color theme="0"/>
        <rFont val="Calibri"/>
        <family val="2"/>
      </rPr>
      <t>1</t>
    </r>
  </si>
  <si>
    <r>
      <t xml:space="preserve">1 </t>
    </r>
    <r>
      <rPr>
        <sz val="11"/>
        <color theme="1"/>
        <rFont val="Calibri"/>
        <family val="2"/>
      </rPr>
      <t>Feeding America</t>
    </r>
  </si>
  <si>
    <r>
      <t xml:space="preserve">2  </t>
    </r>
    <r>
      <rPr>
        <sz val="11"/>
        <color theme="1"/>
        <rFont val="Calibri"/>
        <family val="2"/>
      </rPr>
      <t>United States Environmental Protection Agency - Waste Reduction Model (WARM)</t>
    </r>
  </si>
  <si>
    <r>
      <t>ton of CH</t>
    </r>
    <r>
      <rPr>
        <b/>
        <sz val="11"/>
        <color theme="0"/>
        <rFont val="Calibri"/>
        <family val="2"/>
      </rPr>
      <t>4</t>
    </r>
    <r>
      <rPr>
        <b/>
        <sz val="14"/>
        <color theme="0"/>
        <rFont val="Calibri"/>
        <family val="2"/>
      </rPr>
      <t xml:space="preserve"> (methane) avoided</t>
    </r>
  </si>
  <si>
    <r>
      <t>lb of CH</t>
    </r>
    <r>
      <rPr>
        <b/>
        <sz val="11"/>
        <color theme="0"/>
        <rFont val="Calibri"/>
        <family val="2"/>
      </rPr>
      <t>4</t>
    </r>
    <r>
      <rPr>
        <b/>
        <sz val="14"/>
        <color theme="0"/>
        <rFont val="Calibri"/>
        <family val="2"/>
      </rPr>
      <t xml:space="preserve"> (methane)</t>
    </r>
    <r>
      <rPr>
        <b/>
        <vertAlign val="superscript"/>
        <sz val="14"/>
        <color theme="0"/>
        <rFont val="Calibri"/>
        <family val="2"/>
      </rPr>
      <t>*</t>
    </r>
    <r>
      <rPr>
        <b/>
        <sz val="14"/>
        <color theme="0"/>
        <rFont val="Calibri"/>
        <family val="2"/>
      </rPr>
      <t xml:space="preserve"> avoided</t>
    </r>
    <r>
      <rPr>
        <b/>
        <vertAlign val="superscript"/>
        <sz val="14"/>
        <color theme="0"/>
        <rFont val="Calibri"/>
        <family val="2"/>
      </rPr>
      <t>1</t>
    </r>
  </si>
  <si>
    <r>
      <t xml:space="preserve">1 </t>
    </r>
    <r>
      <rPr>
        <sz val="11"/>
        <color theme="1"/>
        <rFont val="Calibri"/>
        <family val="2"/>
      </rPr>
      <t>United States Environmental Protection Agency - Waste Reduction Model (WARM)</t>
    </r>
  </si>
  <si>
    <r>
      <t>* Methane (CH</t>
    </r>
    <r>
      <rPr>
        <sz val="9"/>
        <color theme="1"/>
        <rFont val="Calibri"/>
        <family val="2"/>
      </rPr>
      <t>4</t>
    </r>
    <r>
      <rPr>
        <sz val="11"/>
        <color theme="1"/>
        <rFont val="Calibri"/>
        <family val="2"/>
      </rPr>
      <t>) is a greenhouse gas that is 25X more potent than carbon dioxide (CO</t>
    </r>
    <r>
      <rPr>
        <sz val="9"/>
        <color theme="1"/>
        <rFont val="Calibri"/>
        <family val="2"/>
      </rPr>
      <t>2</t>
    </r>
    <r>
      <rPr>
        <sz val="11"/>
        <color theme="1"/>
        <rFont val="Calibri"/>
        <family val="2"/>
      </rPr>
      <t>)</t>
    </r>
    <r>
      <rPr>
        <vertAlign val="superscript"/>
        <sz val="11"/>
        <color theme="1"/>
        <rFont val="Calibri"/>
        <family val="2"/>
      </rPr>
      <t>2</t>
    </r>
  </si>
  <si>
    <r>
      <rPr>
        <sz val="11"/>
        <color theme="1"/>
        <rFont val="Calibri"/>
        <family val="2"/>
      </rPr>
      <t>*</t>
    </r>
    <r>
      <rPr>
        <vertAlign val="superscript"/>
        <sz val="11"/>
        <color theme="1"/>
        <rFont val="Calibri"/>
        <family val="2"/>
      </rPr>
      <t xml:space="preserve"> </t>
    </r>
    <r>
      <rPr>
        <sz val="11"/>
        <color theme="1"/>
        <rFont val="Calibri"/>
        <family val="2"/>
      </rPr>
      <t>Methane (CH</t>
    </r>
    <r>
      <rPr>
        <sz val="9"/>
        <color theme="1"/>
        <rFont val="Calibri"/>
        <family val="2"/>
      </rPr>
      <t>4</t>
    </r>
    <r>
      <rPr>
        <sz val="11"/>
        <color theme="1"/>
        <rFont val="Calibri"/>
        <family val="2"/>
      </rPr>
      <t>) is a greenhouse gas that is 25X more potent than carbon dioxide (CO</t>
    </r>
    <r>
      <rPr>
        <sz val="9"/>
        <color theme="1"/>
        <rFont val="Calibri"/>
        <family val="2"/>
      </rPr>
      <t>2</t>
    </r>
    <r>
      <rPr>
        <sz val="11"/>
        <color theme="1"/>
        <rFont val="Calibri"/>
        <family val="2"/>
      </rPr>
      <t>)</t>
    </r>
    <r>
      <rPr>
        <vertAlign val="superscript"/>
        <sz val="11"/>
        <color theme="1"/>
        <rFont val="Calibri"/>
        <family val="2"/>
      </rPr>
      <t>1</t>
    </r>
  </si>
  <si>
    <r>
      <t>lb of CH</t>
    </r>
    <r>
      <rPr>
        <b/>
        <sz val="9"/>
        <color theme="0"/>
        <rFont val="Calibri"/>
        <family val="2"/>
      </rPr>
      <t>4</t>
    </r>
    <r>
      <rPr>
        <b/>
        <sz val="14"/>
        <color theme="0"/>
        <rFont val="Calibri"/>
        <family val="2"/>
      </rPr>
      <t xml:space="preserve"> (methane)</t>
    </r>
    <r>
      <rPr>
        <b/>
        <vertAlign val="superscript"/>
        <sz val="14"/>
        <color theme="0"/>
        <rFont val="Calibri"/>
        <family val="2"/>
      </rPr>
      <t>*</t>
    </r>
    <r>
      <rPr>
        <b/>
        <sz val="14"/>
        <color theme="0"/>
        <rFont val="Calibri"/>
        <family val="2"/>
      </rPr>
      <t xml:space="preserve"> avoided</t>
    </r>
    <r>
      <rPr>
        <b/>
        <vertAlign val="superscript"/>
        <sz val="14"/>
        <color theme="0"/>
        <rFont val="Calibri"/>
        <family val="2"/>
      </rPr>
      <t>2</t>
    </r>
  </si>
  <si>
    <t>Instructions: Use this sheet to keep track of food scraps diverted on a weekly basis. Enter volume OR weight information into the cells below on a weekly basis for pre- and post-consumer food waste. Sample data shown. Summary statistics available at the bottom of the page. Tracking food waste data can help you identify areas of improvement for source reduction and food donation.</t>
  </si>
  <si>
    <t>Instructions: Use this sheet to keep track of food donated on a weekly basis. Enter weight of food donated along with any additional comments or observations. Sample data shown. Summary statistics available at the bottom of the 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</si>
</sst>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1"/>
      <color theme="1"/>
      <name val="Century Gothic"/>
      <family val="2"/>
      <scheme val="minor"/>
    </font>
    <font>
      <sz val="11"/>
      <color theme="1"/>
      <name val="Century Gothic"/>
      <family val="2"/>
      <scheme val="minor"/>
    </font>
    <font>
      <b/>
      <sz val="14"/>
      <color theme="1"/>
      <name val="Calibri"/>
      <family val="2"/>
    </font>
    <font>
      <sz val="11"/>
      <color theme="1"/>
      <name val="Calibri"/>
      <family val="2"/>
    </font>
    <font>
      <i/>
      <sz val="10"/>
      <name val="Calibri"/>
      <family val="2"/>
    </font>
    <font>
      <i/>
      <sz val="12"/>
      <name val="Calibri"/>
      <family val="2"/>
    </font>
    <font>
      <b/>
      <sz val="14"/>
      <color theme="0"/>
      <name val="Calibri"/>
      <family val="2"/>
    </font>
    <font>
      <b/>
      <sz val="11"/>
      <color theme="0"/>
      <name val="Calibri"/>
      <family val="2"/>
    </font>
    <font>
      <b/>
      <sz val="9"/>
      <color theme="0"/>
      <name val="Calibri"/>
      <family val="2"/>
    </font>
    <font>
      <b/>
      <vertAlign val="superscript"/>
      <sz val="14"/>
      <color theme="0"/>
      <name val="Calibri"/>
      <family val="2"/>
    </font>
    <font>
      <vertAlign val="superscript"/>
      <sz val="11"/>
      <color theme="1"/>
      <name val="Calibri"/>
      <family val="2"/>
    </font>
    <font>
      <sz val="9"/>
      <color theme="1"/>
      <name val="Calibri"/>
      <family val="2"/>
    </font>
  </fonts>
  <fills count="5">
    <fill>
      <patternFill patternType="none"/>
    </fill>
    <fill>
      <patternFill patternType="gray125"/>
    </fill>
    <fill>
      <patternFill patternType="solid">
        <fgColor rgb="FFAA5794"/>
        <bgColor indexed="64"/>
      </patternFill>
    </fill>
    <fill>
      <patternFill patternType="solid">
        <fgColor rgb="FF78BE20"/>
        <bgColor indexed="64"/>
      </patternFill>
    </fill>
    <fill>
      <patternFill patternType="solid">
        <fgColor rgb="FFD9D9D6"/>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57">
    <xf numFmtId="0" fontId="0" fillId="0" borderId="0" xfId="0"/>
    <xf numFmtId="0" fontId="0" fillId="0" borderId="0" xfId="0" quotePrefix="1"/>
    <xf numFmtId="2" fontId="0" fillId="0" borderId="0" xfId="0" applyNumberFormat="1"/>
    <xf numFmtId="0" fontId="3" fillId="0" borderId="0" xfId="0" applyFont="1" applyProtection="1">
      <protection locked="0"/>
    </xf>
    <xf numFmtId="0" fontId="3" fillId="0" borderId="0"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1" xfId="0" applyFont="1" applyBorder="1" applyAlignment="1" applyProtection="1">
      <alignment horizontal="center" vertical="center" wrapText="1"/>
    </xf>
    <xf numFmtId="0" fontId="3" fillId="3" borderId="1" xfId="0" applyFont="1" applyFill="1" applyBorder="1" applyProtection="1">
      <protection locked="0"/>
    </xf>
    <xf numFmtId="9" fontId="3" fillId="3" borderId="1" xfId="1" applyNumberFormat="1" applyFont="1" applyFill="1" applyBorder="1" applyProtection="1">
      <protection locked="0"/>
    </xf>
    <xf numFmtId="9" fontId="3" fillId="3" borderId="1" xfId="1" applyFont="1" applyFill="1" applyBorder="1" applyProtection="1">
      <protection locked="0"/>
    </xf>
    <xf numFmtId="0" fontId="3" fillId="0" borderId="0" xfId="0" applyFont="1" applyBorder="1" applyProtection="1">
      <protection locked="0"/>
    </xf>
    <xf numFmtId="0" fontId="3" fillId="0" borderId="0" xfId="0" applyFont="1" applyBorder="1" applyAlignment="1" applyProtection="1">
      <alignment horizontal="center" vertical="center" wrapText="1"/>
    </xf>
    <xf numFmtId="0" fontId="3" fillId="0" borderId="1" xfId="0" applyFont="1" applyBorder="1" applyAlignment="1" applyProtection="1">
      <alignment horizontal="center"/>
    </xf>
    <xf numFmtId="0" fontId="3" fillId="0" borderId="1" xfId="0" applyFont="1" applyBorder="1" applyProtection="1">
      <protection locked="0"/>
    </xf>
    <xf numFmtId="1" fontId="3" fillId="4" borderId="1" xfId="0" applyNumberFormat="1" applyFont="1" applyFill="1" applyBorder="1" applyProtection="1"/>
    <xf numFmtId="0" fontId="3" fillId="0" borderId="0" xfId="0" applyNumberFormat="1" applyFont="1" applyProtection="1">
      <protection locked="0"/>
    </xf>
    <xf numFmtId="0" fontId="2" fillId="0" borderId="0" xfId="0" applyFont="1" applyAlignment="1" applyProtection="1">
      <protection locked="0"/>
    </xf>
    <xf numFmtId="0" fontId="3" fillId="0" borderId="1" xfId="0" applyFont="1" applyBorder="1" applyAlignment="1" applyProtection="1">
      <alignment horizontal="center" vertical="center"/>
    </xf>
    <xf numFmtId="0" fontId="3" fillId="0" borderId="1" xfId="0" applyFont="1" applyBorder="1" applyAlignment="1" applyProtection="1">
      <alignment vertical="center" wrapText="1"/>
      <protection locked="0"/>
    </xf>
    <xf numFmtId="0" fontId="3" fillId="0" borderId="0" xfId="0" applyNumberFormat="1" applyFont="1" applyBorder="1" applyProtection="1">
      <protection locked="0"/>
    </xf>
    <xf numFmtId="0" fontId="2" fillId="0" borderId="0" xfId="0" applyFont="1" applyBorder="1" applyAlignment="1" applyProtection="1">
      <protection locked="0"/>
    </xf>
    <xf numFmtId="0" fontId="3" fillId="0" borderId="0" xfId="0" applyFont="1" applyProtection="1"/>
    <xf numFmtId="0" fontId="3" fillId="0" borderId="0" xfId="0" applyNumberFormat="1" applyFont="1" applyProtection="1"/>
    <xf numFmtId="0" fontId="3" fillId="0" borderId="0" xfId="0" applyFont="1" applyAlignment="1" applyProtection="1">
      <alignment horizontal="center" vertical="center" wrapText="1"/>
    </xf>
    <xf numFmtId="0" fontId="3" fillId="0" borderId="0" xfId="0" applyNumberFormat="1" applyFont="1" applyAlignment="1" applyProtection="1">
      <alignment horizontal="center" vertical="center" wrapText="1"/>
    </xf>
    <xf numFmtId="1" fontId="6" fillId="2" borderId="1" xfId="0" applyNumberFormat="1" applyFont="1" applyFill="1" applyBorder="1" applyProtection="1"/>
    <xf numFmtId="0" fontId="6" fillId="2" borderId="1" xfId="0" applyFont="1" applyFill="1" applyBorder="1" applyProtection="1"/>
    <xf numFmtId="164" fontId="6" fillId="2" borderId="1" xfId="0" applyNumberFormat="1" applyFont="1" applyFill="1" applyBorder="1" applyProtection="1"/>
    <xf numFmtId="2" fontId="6" fillId="2" borderId="1" xfId="0" applyNumberFormat="1" applyFont="1" applyFill="1" applyBorder="1" applyProtection="1"/>
    <xf numFmtId="0" fontId="4" fillId="0" borderId="0" xfId="0" applyFont="1" applyBorder="1" applyAlignment="1" applyProtection="1">
      <alignment vertical="center"/>
    </xf>
    <xf numFmtId="0" fontId="5" fillId="0" borderId="0" xfId="0" applyFont="1" applyBorder="1" applyAlignment="1" applyProtection="1"/>
    <xf numFmtId="0" fontId="3" fillId="0" borderId="0" xfId="0" applyFont="1" applyBorder="1" applyProtection="1"/>
    <xf numFmtId="0" fontId="6" fillId="0" borderId="0" xfId="0" applyFont="1" applyFill="1" applyBorder="1" applyProtection="1"/>
    <xf numFmtId="0" fontId="6" fillId="0" borderId="0" xfId="0" applyFont="1" applyFill="1" applyBorder="1" applyAlignment="1" applyProtection="1"/>
    <xf numFmtId="0" fontId="3" fillId="0" borderId="0" xfId="0" applyFont="1" applyFill="1" applyBorder="1" applyProtection="1"/>
    <xf numFmtId="0" fontId="2" fillId="0" borderId="0" xfId="0" applyFont="1" applyAlignment="1" applyProtection="1"/>
    <xf numFmtId="0" fontId="4" fillId="0" borderId="0" xfId="0" applyFont="1" applyAlignment="1" applyProtection="1">
      <alignment vertical="center"/>
    </xf>
    <xf numFmtId="0" fontId="5" fillId="0" borderId="0" xfId="0" applyFont="1" applyAlignment="1" applyProtection="1"/>
    <xf numFmtId="0" fontId="2" fillId="0" borderId="0" xfId="0" applyFont="1" applyBorder="1" applyAlignment="1" applyProtection="1"/>
    <xf numFmtId="0" fontId="6" fillId="2" borderId="1" xfId="0" applyFont="1" applyFill="1" applyBorder="1" applyAlignment="1" applyProtection="1"/>
    <xf numFmtId="0" fontId="6" fillId="2" borderId="1"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xf>
    <xf numFmtId="0" fontId="6" fillId="2" borderId="1" xfId="0" applyFont="1" applyFill="1" applyBorder="1" applyAlignment="1" applyProtection="1">
      <alignment horizontal="left" vertical="center"/>
    </xf>
    <xf numFmtId="1" fontId="6" fillId="2" borderId="1" xfId="0" applyNumberFormat="1" applyFont="1" applyFill="1" applyBorder="1" applyAlignment="1" applyProtection="1">
      <alignment horizontal="right" vertical="center"/>
    </xf>
    <xf numFmtId="0" fontId="10" fillId="0" borderId="0" xfId="0" applyFont="1" applyProtection="1">
      <protection locked="0"/>
    </xf>
    <xf numFmtId="0" fontId="10" fillId="0" borderId="0" xfId="0" applyFont="1" applyProtection="1"/>
    <xf numFmtId="0" fontId="10" fillId="0" borderId="0" xfId="0" applyFont="1" applyBorder="1" applyProtection="1"/>
    <xf numFmtId="0" fontId="4" fillId="0" borderId="0" xfId="0" applyFont="1" applyBorder="1" applyAlignment="1" applyProtection="1">
      <alignment vertical="center" wrapText="1"/>
    </xf>
    <xf numFmtId="0" fontId="3" fillId="0" borderId="0" xfId="0" applyFont="1" applyAlignment="1" applyProtection="1">
      <alignment horizontal="center" vertical="center" wrapText="1"/>
    </xf>
    <xf numFmtId="0" fontId="6" fillId="2" borderId="1"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xf>
    <xf numFmtId="0" fontId="6" fillId="2" borderId="1" xfId="0" applyFont="1" applyFill="1" applyBorder="1" applyAlignment="1" applyProtection="1">
      <alignment horizontal="left"/>
    </xf>
    <xf numFmtId="0" fontId="3" fillId="0" borderId="1" xfId="0" applyFont="1" applyBorder="1" applyAlignment="1" applyProtection="1">
      <alignment horizontal="center" vertical="center"/>
    </xf>
    <xf numFmtId="0" fontId="3" fillId="0" borderId="1" xfId="0" applyFont="1" applyBorder="1" applyAlignment="1" applyProtection="1">
      <alignment horizontal="center" vertical="center" wrapText="1"/>
    </xf>
    <xf numFmtId="0" fontId="4" fillId="0" borderId="0" xfId="0" applyFont="1" applyAlignment="1" applyProtection="1">
      <alignment horizontal="left" vertical="center" wrapText="1"/>
    </xf>
    <xf numFmtId="0" fontId="3" fillId="0" borderId="1" xfId="0" applyFont="1" applyBorder="1" applyAlignment="1" applyProtection="1">
      <alignment horizontal="center" vertical="center"/>
      <protection locked="0"/>
    </xf>
    <xf numFmtId="0" fontId="4" fillId="0" borderId="0" xfId="0" applyFont="1" applyBorder="1" applyAlignment="1" applyProtection="1">
      <alignment horizontal="left" vertical="center" wrapText="1"/>
    </xf>
  </cellXfs>
  <cellStyles count="2">
    <cellStyle name="Normal" xfId="0" builtinId="0"/>
    <cellStyle name="Percent" xfId="1" builtinId="5"/>
  </cellStyles>
  <dxfs count="0"/>
  <tableStyles count="0" defaultTableStyle="TableStyleMedium2" defaultPivotStyle="PivotStyleLight16"/>
  <colors>
    <mruColors>
      <color rgb="FFAA5794"/>
      <color rgb="FFF3BB19"/>
      <color rgb="FFD9D9D6"/>
      <color rgb="FF78BE20"/>
      <color rgb="FF990099"/>
      <color rgb="FFCC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750601</xdr:colOff>
      <xdr:row>0</xdr:row>
      <xdr:rowOff>146496</xdr:rowOff>
    </xdr:from>
    <xdr:to>
      <xdr:col>9</xdr:col>
      <xdr:colOff>3305741</xdr:colOff>
      <xdr:row>3</xdr:row>
      <xdr:rowOff>35279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35045" y="146496"/>
          <a:ext cx="2555140" cy="5520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807047</xdr:colOff>
      <xdr:row>0</xdr:row>
      <xdr:rowOff>181773</xdr:rowOff>
    </xdr:from>
    <xdr:to>
      <xdr:col>4</xdr:col>
      <xdr:colOff>3362187</xdr:colOff>
      <xdr:row>3</xdr:row>
      <xdr:rowOff>70556</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4658" y="181773"/>
          <a:ext cx="2555140" cy="552005"/>
        </a:xfrm>
        <a:prstGeom prst="rect">
          <a:avLst/>
        </a:prstGeom>
      </xdr:spPr>
    </xdr:pic>
    <xdr:clientData/>
  </xdr:twoCellAnchor>
</xdr:wsDr>
</file>

<file path=xl/theme/theme1.xml><?xml version="1.0" encoding="utf-8"?>
<a:theme xmlns:a="http://schemas.openxmlformats.org/drawingml/2006/main" name="Wisp">
  <a:themeElements>
    <a:clrScheme name="Wisp">
      <a:dk1>
        <a:sysClr val="windowText" lastClr="000000"/>
      </a:dk1>
      <a:lt1>
        <a:sysClr val="window" lastClr="FFFFFF"/>
      </a:lt1>
      <a:dk2>
        <a:srgbClr val="766F54"/>
      </a:dk2>
      <a:lt2>
        <a:srgbClr val="E3EACF"/>
      </a:lt2>
      <a:accent1>
        <a:srgbClr val="A53010"/>
      </a:accent1>
      <a:accent2>
        <a:srgbClr val="DE7E18"/>
      </a:accent2>
      <a:accent3>
        <a:srgbClr val="9F8351"/>
      </a:accent3>
      <a:accent4>
        <a:srgbClr val="728653"/>
      </a:accent4>
      <a:accent5>
        <a:srgbClr val="92AA4C"/>
      </a:accent5>
      <a:accent6>
        <a:srgbClr val="6AAC91"/>
      </a:accent6>
      <a:hlink>
        <a:srgbClr val="FB4A18"/>
      </a:hlink>
      <a:folHlink>
        <a:srgbClr val="FB9318"/>
      </a:folHlink>
    </a:clrScheme>
    <a:fontScheme name="Wisp">
      <a:maj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Wisp">
      <a:fillStyleLst>
        <a:solidFill>
          <a:schemeClr val="phClr"/>
        </a:solidFill>
        <a:solidFill>
          <a:schemeClr val="phClr">
            <a:tint val="70000"/>
            <a:lumMod val="104000"/>
          </a:schemeClr>
        </a:solidFill>
        <a:gradFill rotWithShape="1">
          <a:gsLst>
            <a:gs pos="0">
              <a:schemeClr val="phClr">
                <a:tint val="96000"/>
                <a:lumMod val="104000"/>
              </a:schemeClr>
            </a:gs>
            <a:gs pos="100000">
              <a:schemeClr val="phClr">
                <a:shade val="98000"/>
                <a:lumMod val="94000"/>
              </a:schemeClr>
            </a:gs>
          </a:gsLst>
          <a:lin ang="5400000" scaled="0"/>
        </a:gradFill>
      </a:fillStyleLst>
      <a:lnStyleLst>
        <a:ln w="9525" cap="rnd" cmpd="sng" algn="ctr">
          <a:solidFill>
            <a:schemeClr val="phClr">
              <a:shade val="90000"/>
            </a:schemeClr>
          </a:solidFill>
          <a:prstDash val="solid"/>
        </a:ln>
        <a:ln w="15875" cap="rnd" cmpd="sng" algn="ctr">
          <a:solidFill>
            <a:schemeClr val="phClr"/>
          </a:solidFill>
          <a:prstDash val="solid"/>
        </a:ln>
        <a:ln w="22225" cap="rnd" cmpd="sng" algn="ctr">
          <a:solidFill>
            <a:schemeClr val="phClr"/>
          </a:solidFill>
          <a:prstDash val="solid"/>
        </a:ln>
      </a:lnStyleLst>
      <a:effectStyleLst>
        <a:effectStyle>
          <a:effectLst/>
        </a:effectStyle>
        <a:effectStyle>
          <a:effectLst>
            <a:outerShdw blurRad="38100" dist="25400" dir="5400000" rotWithShape="0">
              <a:srgbClr val="000000">
                <a:alpha val="25000"/>
              </a:srgbClr>
            </a:outerShdw>
          </a:effectLst>
        </a:effectStyle>
        <a:effectStyle>
          <a:effectLst>
            <a:outerShdw blurRad="50800" dist="38100" dir="5400000" rotWithShape="0">
              <a:srgbClr val="000000">
                <a:alpha val="60000"/>
              </a:srgbClr>
            </a:outerShdw>
          </a:effectLst>
        </a:effectStyle>
      </a:effectStyleLst>
      <a:bgFillStyleLst>
        <a:solidFill>
          <a:schemeClr val="phClr"/>
        </a:solidFill>
        <a:gradFill rotWithShape="1">
          <a:gsLst>
            <a:gs pos="0">
              <a:schemeClr val="phClr">
                <a:tint val="90000"/>
                <a:lumMod val="120000"/>
              </a:schemeClr>
            </a:gs>
            <a:gs pos="100000">
              <a:schemeClr val="phClr">
                <a:shade val="98000"/>
                <a:satMod val="120000"/>
                <a:lumMod val="98000"/>
              </a:schemeClr>
            </a:gs>
          </a:gsLst>
          <a:lin ang="5400000" scaled="0"/>
        </a:gradFill>
        <a:gradFill rotWithShape="1">
          <a:gsLst>
            <a:gs pos="0">
              <a:schemeClr val="phClr">
                <a:tint val="90000"/>
                <a:satMod val="92000"/>
                <a:lumMod val="120000"/>
              </a:schemeClr>
            </a:gs>
            <a:gs pos="100000">
              <a:schemeClr val="phClr">
                <a:shade val="98000"/>
                <a:satMod val="120000"/>
                <a:lumMod val="98000"/>
              </a:schemeClr>
            </a:gs>
          </a:gsLst>
          <a:path path="circle">
            <a:fillToRect l="50000" t="50000" r="100000" b="100000"/>
          </a:path>
        </a:gradFill>
      </a:bgFillStyleLst>
    </a:fmtScheme>
  </a:themeElements>
  <a:objectDefaults/>
  <a:extraClrSchemeLst/>
  <a:extLst>
    <a:ext uri="{05A4C25C-085E-4340-85A3-A5531E510DB2}">
      <thm15:themeFamily xmlns:thm15="http://schemas.microsoft.com/office/thememl/2012/main" name="Wisp" id="{7CB32D59-10C0-40DD-B7BD-2E94284A981C}" vid="{24B1A44C-C006-48B2-A4D7-E5549B3D8CD4}"/>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1"/>
  <sheetViews>
    <sheetView tabSelected="1" zoomScaleNormal="100" zoomScaleSheetLayoutView="55" workbookViewId="0">
      <pane ySplit="8" topLeftCell="A9" activePane="bottomLeft" state="frozen"/>
      <selection activeCell="B1" sqref="B1"/>
      <selection pane="bottomLeft" activeCell="F17" sqref="F17"/>
    </sheetView>
  </sheetViews>
  <sheetFormatPr defaultColWidth="9" defaultRowHeight="15" x14ac:dyDescent="0.25"/>
  <cols>
    <col min="1" max="3" width="9" style="3"/>
    <col min="4" max="4" width="10.5" style="3" customWidth="1"/>
    <col min="5" max="5" width="18.25" style="3" bestFit="1" customWidth="1"/>
    <col min="6" max="7" width="13" style="3" customWidth="1"/>
    <col min="8" max="8" width="13.25" style="3" customWidth="1"/>
    <col min="9" max="9" width="12.625" style="3" customWidth="1"/>
    <col min="10" max="10" width="55" style="3" customWidth="1"/>
    <col min="11" max="11" width="9" style="3"/>
    <col min="12" max="12" width="9" style="3" hidden="1" customWidth="1"/>
    <col min="13" max="13" width="9" style="15" hidden="1" customWidth="1"/>
    <col min="14" max="16" width="9" style="3" hidden="1" customWidth="1"/>
    <col min="17" max="16384" width="9" style="3"/>
  </cols>
  <sheetData>
    <row r="1" spans="1:21" ht="18.75" x14ac:dyDescent="0.3">
      <c r="A1" s="16"/>
      <c r="B1" s="16"/>
      <c r="C1" s="16"/>
      <c r="D1" s="16"/>
      <c r="E1" s="16"/>
      <c r="F1" s="16"/>
      <c r="G1" s="16"/>
      <c r="H1" s="16"/>
      <c r="I1" s="16"/>
      <c r="J1" s="16"/>
      <c r="K1" s="21"/>
      <c r="L1" s="21"/>
      <c r="M1" s="22"/>
      <c r="N1" s="21"/>
      <c r="O1" s="21"/>
      <c r="P1" s="21"/>
      <c r="Q1" s="21"/>
      <c r="R1" s="21"/>
      <c r="S1" s="21"/>
      <c r="T1" s="21"/>
      <c r="U1" s="21"/>
    </row>
    <row r="2" spans="1:21" ht="18.75" x14ac:dyDescent="0.3">
      <c r="A2" s="35" t="s">
        <v>35</v>
      </c>
      <c r="C2" s="35"/>
      <c r="D2" s="35"/>
      <c r="E2" s="35"/>
      <c r="F2" s="35"/>
      <c r="G2" s="35"/>
      <c r="H2" s="35"/>
      <c r="I2" s="35"/>
      <c r="J2" s="35"/>
      <c r="K2" s="21"/>
      <c r="L2" s="21"/>
      <c r="M2" s="22"/>
      <c r="N2" s="21"/>
      <c r="O2" s="21"/>
      <c r="P2" s="21"/>
      <c r="Q2" s="21"/>
      <c r="R2" s="21"/>
      <c r="S2" s="21"/>
      <c r="T2" s="21"/>
      <c r="U2" s="21"/>
    </row>
    <row r="3" spans="1:21" ht="15.6" customHeight="1" x14ac:dyDescent="0.25">
      <c r="A3" s="54" t="s">
        <v>73</v>
      </c>
      <c r="B3" s="54"/>
      <c r="C3" s="54"/>
      <c r="D3" s="54"/>
      <c r="E3" s="54"/>
      <c r="F3" s="54"/>
      <c r="G3" s="54"/>
      <c r="H3" s="54"/>
      <c r="I3" s="54"/>
      <c r="J3" s="37"/>
      <c r="K3" s="21"/>
      <c r="L3" s="21"/>
      <c r="M3" s="22"/>
      <c r="N3" s="21"/>
      <c r="O3" s="21"/>
      <c r="P3" s="21"/>
      <c r="Q3" s="21"/>
      <c r="R3" s="21"/>
      <c r="S3" s="21"/>
      <c r="T3" s="21"/>
      <c r="U3" s="21"/>
    </row>
    <row r="4" spans="1:21" ht="15.6" customHeight="1" x14ac:dyDescent="0.25">
      <c r="A4" s="54"/>
      <c r="B4" s="54"/>
      <c r="C4" s="54"/>
      <c r="D4" s="54"/>
      <c r="E4" s="54"/>
      <c r="F4" s="54"/>
      <c r="G4" s="54"/>
      <c r="H4" s="54"/>
      <c r="I4" s="54"/>
      <c r="J4" s="37"/>
      <c r="K4" s="21"/>
      <c r="L4" s="21"/>
      <c r="M4" s="22"/>
      <c r="N4" s="21"/>
      <c r="O4" s="21"/>
      <c r="P4" s="21"/>
      <c r="Q4" s="21"/>
      <c r="R4" s="21"/>
      <c r="S4" s="21"/>
      <c r="T4" s="21"/>
      <c r="U4" s="21"/>
    </row>
    <row r="5" spans="1:21" ht="15.6" customHeight="1" x14ac:dyDescent="0.25">
      <c r="A5" s="54"/>
      <c r="B5" s="54"/>
      <c r="C5" s="54"/>
      <c r="D5" s="54"/>
      <c r="E5" s="54"/>
      <c r="F5" s="54"/>
      <c r="G5" s="54"/>
      <c r="H5" s="54"/>
      <c r="I5" s="54"/>
      <c r="J5" s="37"/>
      <c r="K5" s="21"/>
      <c r="L5" s="21"/>
      <c r="M5" s="22"/>
      <c r="N5" s="21"/>
      <c r="O5" s="21"/>
      <c r="P5" s="21"/>
      <c r="Q5" s="21"/>
      <c r="R5" s="21"/>
      <c r="S5" s="21"/>
      <c r="T5" s="21"/>
      <c r="U5" s="21"/>
    </row>
    <row r="6" spans="1:21" ht="18.600000000000001" customHeight="1" x14ac:dyDescent="0.25">
      <c r="A6" s="36"/>
      <c r="B6" s="36"/>
      <c r="C6" s="36"/>
      <c r="D6" s="36"/>
      <c r="E6" s="36"/>
      <c r="F6" s="36"/>
      <c r="G6" s="36"/>
      <c r="H6" s="36"/>
      <c r="I6" s="36"/>
      <c r="J6" s="21"/>
      <c r="K6" s="21"/>
      <c r="L6" s="21"/>
      <c r="M6" s="22"/>
      <c r="N6" s="21"/>
      <c r="O6" s="21"/>
      <c r="P6" s="21"/>
      <c r="Q6" s="21"/>
      <c r="R6" s="21"/>
      <c r="S6" s="21"/>
      <c r="T6" s="21"/>
      <c r="U6" s="21"/>
    </row>
    <row r="7" spans="1:21" s="5" customFormat="1" x14ac:dyDescent="0.3">
      <c r="A7" s="4"/>
      <c r="B7" s="4"/>
      <c r="C7" s="4"/>
      <c r="D7" s="53" t="s">
        <v>12</v>
      </c>
      <c r="E7" s="53"/>
      <c r="F7" s="53"/>
      <c r="G7" s="53"/>
      <c r="H7" s="53"/>
      <c r="I7" s="6" t="s">
        <v>11</v>
      </c>
      <c r="J7" s="53" t="s">
        <v>45</v>
      </c>
      <c r="K7" s="23"/>
      <c r="L7" s="23"/>
      <c r="M7" s="24"/>
      <c r="N7" s="23"/>
      <c r="O7" s="23"/>
      <c r="P7" s="23"/>
      <c r="Q7" s="23"/>
      <c r="R7" s="23"/>
      <c r="S7" s="23"/>
      <c r="T7" s="23"/>
      <c r="U7" s="23"/>
    </row>
    <row r="8" spans="1:21" s="5" customFormat="1" ht="30" x14ac:dyDescent="0.3">
      <c r="A8" s="6" t="s">
        <v>2</v>
      </c>
      <c r="B8" s="6" t="s">
        <v>3</v>
      </c>
      <c r="C8" s="6" t="s">
        <v>21</v>
      </c>
      <c r="D8" s="6" t="s">
        <v>46</v>
      </c>
      <c r="E8" s="6" t="s">
        <v>10</v>
      </c>
      <c r="F8" s="6" t="s">
        <v>34</v>
      </c>
      <c r="G8" s="6" t="s">
        <v>27</v>
      </c>
      <c r="H8" s="6" t="s">
        <v>0</v>
      </c>
      <c r="I8" s="6" t="s">
        <v>0</v>
      </c>
      <c r="J8" s="53"/>
      <c r="K8" s="23"/>
      <c r="L8" s="23"/>
      <c r="M8" s="24"/>
      <c r="N8" s="23"/>
      <c r="O8" s="23"/>
      <c r="P8" s="23"/>
      <c r="Q8" s="23"/>
      <c r="R8" s="23"/>
      <c r="S8" s="23"/>
      <c r="T8" s="23"/>
      <c r="U8" s="23"/>
    </row>
    <row r="9" spans="1:21" x14ac:dyDescent="0.25">
      <c r="A9" s="52" t="s">
        <v>36</v>
      </c>
      <c r="B9" s="52">
        <v>1</v>
      </c>
      <c r="C9" s="12" t="s">
        <v>19</v>
      </c>
      <c r="D9" s="7">
        <v>2</v>
      </c>
      <c r="E9" s="7" t="s">
        <v>7</v>
      </c>
      <c r="F9" s="8">
        <v>0.8</v>
      </c>
      <c r="G9" s="9" t="s">
        <v>29</v>
      </c>
      <c r="H9" s="14">
        <f>IF(ISERROR(VLOOKUP(E9,Sheet2!$A$2:$B$12,2,FALSE)*VLOOKUP(G9,Sheet2!$D$2:$E$5,2,FALSE)*F9*D9),"",(VLOOKUP(E9,Sheet2!$A$2:$B$12,2,FALSE)*VLOOKUP(G9,Sheet2!$D$2:$E$5,2,FALSE)*F9*D9))</f>
        <v>239.71049164937995</v>
      </c>
      <c r="I9" s="7"/>
      <c r="J9" s="13" t="s">
        <v>49</v>
      </c>
      <c r="K9" s="21"/>
      <c r="L9" s="21">
        <f>IF(ISNUMBER(H9),H9,IF(ISNUMBER(I9),I9,""))</f>
        <v>239.71049164937995</v>
      </c>
      <c r="M9" s="22">
        <f>IF(SUM(L9:L10)&lt;&gt;0,SUM(L9:L10),"")</f>
        <v>576.80337053132052</v>
      </c>
      <c r="N9" s="21"/>
      <c r="O9" s="21">
        <v>2.7E-2</v>
      </c>
      <c r="P9" s="21" t="s">
        <v>51</v>
      </c>
      <c r="Q9" s="21"/>
      <c r="R9" s="21"/>
      <c r="S9" s="21"/>
      <c r="T9" s="21"/>
      <c r="U9" s="21"/>
    </row>
    <row r="10" spans="1:21" x14ac:dyDescent="0.25">
      <c r="A10" s="52"/>
      <c r="B10" s="52"/>
      <c r="C10" s="12" t="s">
        <v>20</v>
      </c>
      <c r="D10" s="7">
        <v>3</v>
      </c>
      <c r="E10" s="7" t="s">
        <v>7</v>
      </c>
      <c r="F10" s="8">
        <v>0.75</v>
      </c>
      <c r="G10" s="9" t="s">
        <v>29</v>
      </c>
      <c r="H10" s="14">
        <f>IF(ISERROR(VLOOKUP(E10,Sheet2!$A$2:$B$12,2,FALSE)*VLOOKUP(G10,Sheet2!$D$2:$E$5,2,FALSE)*F10*D10),"",(VLOOKUP(E10,Sheet2!$A$2:$B$12,2,FALSE)*VLOOKUP(G10,Sheet2!$D$2:$E$5,2,FALSE)*F10*D10))</f>
        <v>337.09287888194058</v>
      </c>
      <c r="I10" s="7"/>
      <c r="J10" s="13" t="s">
        <v>50</v>
      </c>
      <c r="K10" s="21"/>
      <c r="L10" s="21">
        <f t="shared" ref="L10:L73" si="0">IF(ISNUMBER(H10),H10,IF(ISNUMBER(I10),I10,""))</f>
        <v>337.09287888194058</v>
      </c>
      <c r="M10" s="22"/>
      <c r="N10" s="21"/>
      <c r="O10" s="21"/>
      <c r="P10" s="21"/>
      <c r="Q10" s="21"/>
      <c r="R10" s="21"/>
      <c r="S10" s="21"/>
      <c r="T10" s="21"/>
      <c r="U10" s="21"/>
    </row>
    <row r="11" spans="1:21" x14ac:dyDescent="0.25">
      <c r="A11" s="52"/>
      <c r="B11" s="52">
        <v>2</v>
      </c>
      <c r="C11" s="12" t="s">
        <v>19</v>
      </c>
      <c r="D11" s="7"/>
      <c r="E11" s="7"/>
      <c r="F11" s="8"/>
      <c r="G11" s="9"/>
      <c r="H11" s="14" t="str">
        <f>IF(ISERROR(VLOOKUP(E11,Sheet2!$A$2:$B$12,2,FALSE)*VLOOKUP(G11,Sheet2!$D$2:$E$5,2,FALSE)*F11*D11),"",(VLOOKUP(E11,Sheet2!$A$2:$B$12,2,FALSE)*VLOOKUP(G11,Sheet2!$D$2:$E$5,2,FALSE)*F11*D11))</f>
        <v/>
      </c>
      <c r="I11" s="7">
        <v>230</v>
      </c>
      <c r="J11" s="13"/>
      <c r="K11" s="21"/>
      <c r="L11" s="21">
        <f t="shared" si="0"/>
        <v>230</v>
      </c>
      <c r="M11" s="22">
        <f t="shared" ref="M11:M73" si="1">IF(SUM(L11:L12)&lt;&gt;0,SUM(L11:L12),"")</f>
        <v>310</v>
      </c>
      <c r="N11" s="21"/>
      <c r="O11" s="21"/>
      <c r="P11" s="21"/>
      <c r="Q11" s="21"/>
      <c r="R11" s="21"/>
      <c r="S11" s="21"/>
      <c r="T11" s="21"/>
      <c r="U11" s="21"/>
    </row>
    <row r="12" spans="1:21" x14ac:dyDescent="0.25">
      <c r="A12" s="52"/>
      <c r="B12" s="52"/>
      <c r="C12" s="12" t="s">
        <v>20</v>
      </c>
      <c r="D12" s="7"/>
      <c r="E12" s="7"/>
      <c r="F12" s="8"/>
      <c r="G12" s="9"/>
      <c r="H12" s="14" t="str">
        <f>IF(ISERROR(VLOOKUP(E12,Sheet2!$A$2:$B$12,2,FALSE)*VLOOKUP(G12,Sheet2!$D$2:$E$5,2,FALSE)*F12*D12),"",(VLOOKUP(E12,Sheet2!$A$2:$B$12,2,FALSE)*VLOOKUP(G12,Sheet2!$D$2:$E$5,2,FALSE)*F12*D12))</f>
        <v/>
      </c>
      <c r="I12" s="7">
        <v>80</v>
      </c>
      <c r="J12" s="13"/>
      <c r="K12" s="21"/>
      <c r="L12" s="21">
        <f t="shared" si="0"/>
        <v>80</v>
      </c>
      <c r="M12" s="22"/>
      <c r="N12" s="21"/>
      <c r="O12" s="21"/>
      <c r="P12" s="21"/>
      <c r="Q12" s="21"/>
      <c r="R12" s="21"/>
      <c r="S12" s="21"/>
      <c r="T12" s="21"/>
      <c r="U12" s="21"/>
    </row>
    <row r="13" spans="1:21" x14ac:dyDescent="0.25">
      <c r="A13" s="52"/>
      <c r="B13" s="52">
        <v>3</v>
      </c>
      <c r="C13" s="12" t="s">
        <v>19</v>
      </c>
      <c r="D13" s="7">
        <v>5</v>
      </c>
      <c r="E13" s="7" t="s">
        <v>7</v>
      </c>
      <c r="F13" s="8">
        <v>0.25</v>
      </c>
      <c r="G13" s="9" t="s">
        <v>30</v>
      </c>
      <c r="H13" s="14">
        <f>IF(ISERROR(VLOOKUP(E13,Sheet2!$A$2:$B$12,2,FALSE)*VLOOKUP(G13,Sheet2!$D$2:$E$5,2,FALSE)*F13*D13),"",(VLOOKUP(E13,Sheet2!$A$2:$B$12,2,FALSE)*VLOOKUP(G13,Sheet2!$D$2:$E$5,2,FALSE)*F13*D13))</f>
        <v>124.97066305285949</v>
      </c>
      <c r="I13" s="7"/>
      <c r="J13" s="13"/>
      <c r="K13" s="21"/>
      <c r="L13" s="21">
        <v>20</v>
      </c>
      <c r="M13" s="22">
        <f t="shared" si="1"/>
        <v>123</v>
      </c>
      <c r="N13" s="21"/>
      <c r="O13" s="21"/>
      <c r="P13" s="21"/>
      <c r="Q13" s="21"/>
      <c r="R13" s="21"/>
      <c r="S13" s="21"/>
      <c r="T13" s="21"/>
      <c r="U13" s="21"/>
    </row>
    <row r="14" spans="1:21" x14ac:dyDescent="0.25">
      <c r="A14" s="52"/>
      <c r="B14" s="52"/>
      <c r="C14" s="12" t="s">
        <v>20</v>
      </c>
      <c r="D14" s="7"/>
      <c r="E14" s="7"/>
      <c r="F14" s="8"/>
      <c r="G14" s="9"/>
      <c r="H14" s="14" t="str">
        <f>IF(ISERROR(VLOOKUP(E14,Sheet2!$A$2:$B$12,2,FALSE)*VLOOKUP(G14,Sheet2!$D$2:$E$5,2,FALSE)*F14*D14),"",(VLOOKUP(E14,Sheet2!$A$2:$B$12,2,FALSE)*VLOOKUP(G14,Sheet2!$D$2:$E$5,2,FALSE)*F14*D14))</f>
        <v/>
      </c>
      <c r="I14" s="7">
        <v>103</v>
      </c>
      <c r="J14" s="13"/>
      <c r="K14" s="21"/>
      <c r="L14" s="21">
        <f t="shared" si="0"/>
        <v>103</v>
      </c>
      <c r="M14" s="22"/>
      <c r="N14" s="21"/>
      <c r="O14" s="21"/>
      <c r="P14" s="21"/>
      <c r="Q14" s="21"/>
      <c r="R14" s="21"/>
      <c r="S14" s="21"/>
      <c r="T14" s="21"/>
      <c r="U14" s="21"/>
    </row>
    <row r="15" spans="1:21" x14ac:dyDescent="0.25">
      <c r="A15" s="52"/>
      <c r="B15" s="52">
        <v>4</v>
      </c>
      <c r="C15" s="12" t="s">
        <v>19</v>
      </c>
      <c r="D15" s="7"/>
      <c r="E15" s="7"/>
      <c r="F15" s="8"/>
      <c r="G15" s="9"/>
      <c r="H15" s="14" t="str">
        <f>IF(ISERROR(VLOOKUP(E15,Sheet2!$A$2:$B$12,2,FALSE)*VLOOKUP(G15,Sheet2!$D$2:$E$5,2,FALSE)*F15*D15),"",(VLOOKUP(E15,Sheet2!$A$2:$B$12,2,FALSE)*VLOOKUP(G15,Sheet2!$D$2:$E$5,2,FALSE)*F15*D15))</f>
        <v/>
      </c>
      <c r="I15" s="7"/>
      <c r="J15" s="13"/>
      <c r="K15" s="21"/>
      <c r="L15" s="21" t="str">
        <f t="shared" si="0"/>
        <v/>
      </c>
      <c r="M15" s="22" t="str">
        <f t="shared" si="1"/>
        <v/>
      </c>
      <c r="N15" s="21"/>
      <c r="O15" s="21"/>
      <c r="P15" s="21"/>
      <c r="Q15" s="21"/>
      <c r="R15" s="21"/>
      <c r="S15" s="21"/>
      <c r="T15" s="21"/>
      <c r="U15" s="21"/>
    </row>
    <row r="16" spans="1:21" x14ac:dyDescent="0.25">
      <c r="A16" s="52"/>
      <c r="B16" s="52"/>
      <c r="C16" s="12" t="s">
        <v>20</v>
      </c>
      <c r="D16" s="7"/>
      <c r="E16" s="7"/>
      <c r="F16" s="8"/>
      <c r="G16" s="9"/>
      <c r="H16" s="14" t="str">
        <f>IF(ISERROR(VLOOKUP(E16,Sheet2!$A$2:$B$12,2,FALSE)*VLOOKUP(G16,Sheet2!$D$2:$E$5,2,FALSE)*F16*D16),"",(VLOOKUP(E16,Sheet2!$A$2:$B$12,2,FALSE)*VLOOKUP(G16,Sheet2!$D$2:$E$5,2,FALSE)*F16*D16))</f>
        <v/>
      </c>
      <c r="I16" s="7"/>
      <c r="J16" s="13"/>
      <c r="K16" s="21"/>
      <c r="L16" s="21" t="str">
        <f t="shared" si="0"/>
        <v/>
      </c>
      <c r="M16" s="22"/>
      <c r="N16" s="21"/>
      <c r="O16" s="21"/>
      <c r="P16" s="21"/>
      <c r="Q16" s="21"/>
      <c r="R16" s="21"/>
      <c r="S16" s="21"/>
      <c r="T16" s="21"/>
      <c r="U16" s="21"/>
    </row>
    <row r="17" spans="1:21" x14ac:dyDescent="0.25">
      <c r="A17" s="52" t="s">
        <v>37</v>
      </c>
      <c r="B17" s="52">
        <v>1</v>
      </c>
      <c r="C17" s="12" t="s">
        <v>19</v>
      </c>
      <c r="D17" s="7"/>
      <c r="E17" s="7"/>
      <c r="F17" s="8"/>
      <c r="G17" s="9"/>
      <c r="H17" s="14" t="str">
        <f>IF(ISERROR(VLOOKUP(E17,Sheet2!$A$2:$B$12,2,FALSE)*VLOOKUP(G17,Sheet2!$D$2:$E$5,2,FALSE)*F17*D17),"",(VLOOKUP(E17,Sheet2!$A$2:$B$12,2,FALSE)*VLOOKUP(G17,Sheet2!$D$2:$E$5,2,FALSE)*F17*D17))</f>
        <v/>
      </c>
      <c r="I17" s="7"/>
      <c r="J17" s="13"/>
      <c r="K17" s="21"/>
      <c r="L17" s="21" t="str">
        <f t="shared" si="0"/>
        <v/>
      </c>
      <c r="M17" s="22" t="str">
        <f t="shared" si="1"/>
        <v/>
      </c>
      <c r="N17" s="21"/>
      <c r="O17" s="21"/>
      <c r="P17" s="21"/>
      <c r="Q17" s="21"/>
      <c r="R17" s="21"/>
      <c r="S17" s="21"/>
      <c r="T17" s="21"/>
      <c r="U17" s="21"/>
    </row>
    <row r="18" spans="1:21" x14ac:dyDescent="0.25">
      <c r="A18" s="52"/>
      <c r="B18" s="52"/>
      <c r="C18" s="12" t="s">
        <v>20</v>
      </c>
      <c r="D18" s="7"/>
      <c r="E18" s="7"/>
      <c r="F18" s="8"/>
      <c r="G18" s="9"/>
      <c r="H18" s="14" t="str">
        <f>IF(ISERROR(VLOOKUP(E18,Sheet2!$A$2:$B$12,2,FALSE)*VLOOKUP(G18,Sheet2!$D$2:$E$5,2,FALSE)*F18*D18),"",(VLOOKUP(E18,Sheet2!$A$2:$B$12,2,FALSE)*VLOOKUP(G18,Sheet2!$D$2:$E$5,2,FALSE)*F18*D18))</f>
        <v/>
      </c>
      <c r="I18" s="7"/>
      <c r="J18" s="13"/>
      <c r="K18" s="21"/>
      <c r="L18" s="21" t="str">
        <f t="shared" si="0"/>
        <v/>
      </c>
      <c r="M18" s="22"/>
      <c r="N18" s="21"/>
      <c r="O18" s="21"/>
      <c r="P18" s="21"/>
      <c r="Q18" s="21"/>
      <c r="R18" s="21"/>
      <c r="S18" s="21"/>
      <c r="T18" s="21"/>
      <c r="U18" s="21"/>
    </row>
    <row r="19" spans="1:21" x14ac:dyDescent="0.25">
      <c r="A19" s="52"/>
      <c r="B19" s="52">
        <v>2</v>
      </c>
      <c r="C19" s="12" t="s">
        <v>19</v>
      </c>
      <c r="D19" s="7"/>
      <c r="E19" s="7"/>
      <c r="F19" s="8"/>
      <c r="G19" s="9"/>
      <c r="H19" s="14" t="str">
        <f>IF(ISERROR(VLOOKUP(E19,Sheet2!$A$2:$B$12,2,FALSE)*VLOOKUP(G19,Sheet2!$D$2:$E$5,2,FALSE)*F19*D19),"",(VLOOKUP(E19,Sheet2!$A$2:$B$12,2,FALSE)*VLOOKUP(G19,Sheet2!$D$2:$E$5,2,FALSE)*F19*D19))</f>
        <v/>
      </c>
      <c r="I19" s="7"/>
      <c r="J19" s="13"/>
      <c r="K19" s="21"/>
      <c r="L19" s="21" t="str">
        <f t="shared" si="0"/>
        <v/>
      </c>
      <c r="M19" s="22" t="str">
        <f t="shared" si="1"/>
        <v/>
      </c>
      <c r="N19" s="21"/>
      <c r="O19" s="21"/>
      <c r="P19" s="21"/>
      <c r="Q19" s="21"/>
      <c r="R19" s="21"/>
      <c r="S19" s="21"/>
      <c r="T19" s="21"/>
      <c r="U19" s="21"/>
    </row>
    <row r="20" spans="1:21" x14ac:dyDescent="0.25">
      <c r="A20" s="52"/>
      <c r="B20" s="52"/>
      <c r="C20" s="12" t="s">
        <v>20</v>
      </c>
      <c r="D20" s="7"/>
      <c r="E20" s="7"/>
      <c r="F20" s="8"/>
      <c r="G20" s="9"/>
      <c r="H20" s="14" t="str">
        <f>IF(ISERROR(VLOOKUP(E20,Sheet2!$A$2:$B$12,2,FALSE)*VLOOKUP(G20,Sheet2!$D$2:$E$5,2,FALSE)*F20*D20),"",(VLOOKUP(E20,Sheet2!$A$2:$B$12,2,FALSE)*VLOOKUP(G20,Sheet2!$D$2:$E$5,2,FALSE)*F20*D20))</f>
        <v/>
      </c>
      <c r="I20" s="7"/>
      <c r="J20" s="13"/>
      <c r="K20" s="21"/>
      <c r="L20" s="21" t="str">
        <f t="shared" si="0"/>
        <v/>
      </c>
      <c r="M20" s="22"/>
      <c r="N20" s="21"/>
      <c r="O20" s="21"/>
      <c r="P20" s="21"/>
      <c r="Q20" s="21"/>
      <c r="R20" s="21"/>
      <c r="S20" s="21"/>
      <c r="T20" s="21"/>
      <c r="U20" s="21"/>
    </row>
    <row r="21" spans="1:21" x14ac:dyDescent="0.25">
      <c r="A21" s="52"/>
      <c r="B21" s="52">
        <v>3</v>
      </c>
      <c r="C21" s="12" t="s">
        <v>19</v>
      </c>
      <c r="D21" s="7"/>
      <c r="E21" s="7"/>
      <c r="F21" s="8"/>
      <c r="G21" s="9"/>
      <c r="H21" s="14" t="str">
        <f>IF(ISERROR(VLOOKUP(E21,Sheet2!$A$2:$B$12,2,FALSE)*VLOOKUP(G21,Sheet2!$D$2:$E$5,2,FALSE)*F21*D21),"",(VLOOKUP(E21,Sheet2!$A$2:$B$12,2,FALSE)*VLOOKUP(G21,Sheet2!$D$2:$E$5,2,FALSE)*F21*D21))</f>
        <v/>
      </c>
      <c r="I21" s="7"/>
      <c r="J21" s="13"/>
      <c r="K21" s="21"/>
      <c r="L21" s="21" t="str">
        <f t="shared" si="0"/>
        <v/>
      </c>
      <c r="M21" s="22" t="str">
        <f t="shared" si="1"/>
        <v/>
      </c>
      <c r="N21" s="21"/>
      <c r="O21" s="21"/>
      <c r="P21" s="21"/>
      <c r="Q21" s="21"/>
      <c r="R21" s="21"/>
      <c r="S21" s="21"/>
      <c r="T21" s="21"/>
      <c r="U21" s="21"/>
    </row>
    <row r="22" spans="1:21" x14ac:dyDescent="0.25">
      <c r="A22" s="52"/>
      <c r="B22" s="52"/>
      <c r="C22" s="12" t="s">
        <v>20</v>
      </c>
      <c r="D22" s="7"/>
      <c r="E22" s="7"/>
      <c r="F22" s="8"/>
      <c r="G22" s="9"/>
      <c r="H22" s="14" t="str">
        <f>IF(ISERROR(VLOOKUP(E22,Sheet2!$A$2:$B$12,2,FALSE)*VLOOKUP(G22,Sheet2!$D$2:$E$5,2,FALSE)*F22*D22),"",(VLOOKUP(E22,Sheet2!$A$2:$B$12,2,FALSE)*VLOOKUP(G22,Sheet2!$D$2:$E$5,2,FALSE)*F22*D22))</f>
        <v/>
      </c>
      <c r="I22" s="7"/>
      <c r="J22" s="13"/>
      <c r="K22" s="21"/>
      <c r="L22" s="21" t="str">
        <f t="shared" si="0"/>
        <v/>
      </c>
      <c r="M22" s="22"/>
      <c r="N22" s="21"/>
      <c r="O22" s="21"/>
      <c r="P22" s="21"/>
      <c r="Q22" s="21"/>
      <c r="R22" s="21"/>
      <c r="S22" s="21"/>
      <c r="T22" s="21"/>
      <c r="U22" s="21"/>
    </row>
    <row r="23" spans="1:21" x14ac:dyDescent="0.25">
      <c r="A23" s="52"/>
      <c r="B23" s="52">
        <v>4</v>
      </c>
      <c r="C23" s="12" t="s">
        <v>19</v>
      </c>
      <c r="D23" s="7"/>
      <c r="E23" s="7"/>
      <c r="F23" s="8"/>
      <c r="G23" s="9"/>
      <c r="H23" s="14" t="str">
        <f>IF(ISERROR(VLOOKUP(E23,Sheet2!$A$2:$B$12,2,FALSE)*VLOOKUP(G23,Sheet2!$D$2:$E$5,2,FALSE)*F23*D23),"",(VLOOKUP(E23,Sheet2!$A$2:$B$12,2,FALSE)*VLOOKUP(G23,Sheet2!$D$2:$E$5,2,FALSE)*F23*D23))</f>
        <v/>
      </c>
      <c r="I23" s="7"/>
      <c r="J23" s="13"/>
      <c r="K23" s="21"/>
      <c r="L23" s="21" t="str">
        <f t="shared" si="0"/>
        <v/>
      </c>
      <c r="M23" s="22" t="str">
        <f t="shared" si="1"/>
        <v/>
      </c>
      <c r="N23" s="21"/>
      <c r="O23" s="21"/>
      <c r="P23" s="21"/>
      <c r="Q23" s="21"/>
      <c r="R23" s="21"/>
      <c r="S23" s="21"/>
      <c r="T23" s="21"/>
      <c r="U23" s="21"/>
    </row>
    <row r="24" spans="1:21" x14ac:dyDescent="0.25">
      <c r="A24" s="52"/>
      <c r="B24" s="52"/>
      <c r="C24" s="12" t="s">
        <v>20</v>
      </c>
      <c r="D24" s="7"/>
      <c r="E24" s="7"/>
      <c r="F24" s="8"/>
      <c r="G24" s="9"/>
      <c r="H24" s="14" t="str">
        <f>IF(ISERROR(VLOOKUP(E24,Sheet2!$A$2:$B$12,2,FALSE)*VLOOKUP(G24,Sheet2!$D$2:$E$5,2,FALSE)*F24*D24),"",(VLOOKUP(E24,Sheet2!$A$2:$B$12,2,FALSE)*VLOOKUP(G24,Sheet2!$D$2:$E$5,2,FALSE)*F24*D24))</f>
        <v/>
      </c>
      <c r="I24" s="7"/>
      <c r="J24" s="13"/>
      <c r="K24" s="21"/>
      <c r="L24" s="21" t="str">
        <f t="shared" si="0"/>
        <v/>
      </c>
      <c r="M24" s="22"/>
      <c r="N24" s="21"/>
      <c r="O24" s="21"/>
      <c r="P24" s="21"/>
      <c r="Q24" s="21"/>
      <c r="R24" s="21"/>
      <c r="S24" s="21"/>
      <c r="T24" s="21"/>
      <c r="U24" s="21"/>
    </row>
    <row r="25" spans="1:21" x14ac:dyDescent="0.25">
      <c r="A25" s="52" t="s">
        <v>38</v>
      </c>
      <c r="B25" s="52">
        <v>1</v>
      </c>
      <c r="C25" s="12" t="s">
        <v>19</v>
      </c>
      <c r="D25" s="7"/>
      <c r="E25" s="7"/>
      <c r="F25" s="8"/>
      <c r="G25" s="9"/>
      <c r="H25" s="14" t="str">
        <f>IF(ISERROR(VLOOKUP(E25,Sheet2!$A$2:$B$12,2,FALSE)*VLOOKUP(G25,Sheet2!$D$2:$E$5,2,FALSE)*F25*D25),"",(VLOOKUP(E25,Sheet2!$A$2:$B$12,2,FALSE)*VLOOKUP(G25,Sheet2!$D$2:$E$5,2,FALSE)*F25*D25))</f>
        <v/>
      </c>
      <c r="I25" s="7"/>
      <c r="J25" s="13"/>
      <c r="K25" s="21"/>
      <c r="L25" s="21" t="str">
        <f t="shared" si="0"/>
        <v/>
      </c>
      <c r="M25" s="22" t="str">
        <f t="shared" si="1"/>
        <v/>
      </c>
      <c r="N25" s="21"/>
      <c r="O25" s="21"/>
      <c r="P25" s="21"/>
      <c r="Q25" s="21"/>
      <c r="R25" s="21"/>
      <c r="S25" s="21"/>
      <c r="T25" s="21"/>
      <c r="U25" s="21"/>
    </row>
    <row r="26" spans="1:21" x14ac:dyDescent="0.25">
      <c r="A26" s="52"/>
      <c r="B26" s="52"/>
      <c r="C26" s="12" t="s">
        <v>20</v>
      </c>
      <c r="D26" s="7"/>
      <c r="E26" s="7"/>
      <c r="F26" s="8"/>
      <c r="G26" s="9"/>
      <c r="H26" s="14" t="str">
        <f>IF(ISERROR(VLOOKUP(E26,Sheet2!$A$2:$B$12,2,FALSE)*VLOOKUP(G26,Sheet2!$D$2:$E$5,2,FALSE)*F26*D26),"",(VLOOKUP(E26,Sheet2!$A$2:$B$12,2,FALSE)*VLOOKUP(G26,Sheet2!$D$2:$E$5,2,FALSE)*F26*D26))</f>
        <v/>
      </c>
      <c r="I26" s="7"/>
      <c r="J26" s="13"/>
      <c r="K26" s="21"/>
      <c r="L26" s="21" t="str">
        <f t="shared" si="0"/>
        <v/>
      </c>
      <c r="M26" s="22"/>
      <c r="N26" s="21"/>
      <c r="O26" s="21"/>
      <c r="P26" s="21"/>
      <c r="Q26" s="21"/>
      <c r="R26" s="21"/>
      <c r="S26" s="21"/>
      <c r="T26" s="21"/>
      <c r="U26" s="21"/>
    </row>
    <row r="27" spans="1:21" x14ac:dyDescent="0.25">
      <c r="A27" s="52"/>
      <c r="B27" s="52">
        <v>2</v>
      </c>
      <c r="C27" s="12" t="s">
        <v>19</v>
      </c>
      <c r="D27" s="7"/>
      <c r="E27" s="7"/>
      <c r="F27" s="8"/>
      <c r="G27" s="9"/>
      <c r="H27" s="14" t="str">
        <f>IF(ISERROR(VLOOKUP(E27,Sheet2!$A$2:$B$12,2,FALSE)*VLOOKUP(G27,Sheet2!$D$2:$E$5,2,FALSE)*F27*D27),"",(VLOOKUP(E27,Sheet2!$A$2:$B$12,2,FALSE)*VLOOKUP(G27,Sheet2!$D$2:$E$5,2,FALSE)*F27*D27))</f>
        <v/>
      </c>
      <c r="I27" s="7"/>
      <c r="J27" s="13"/>
      <c r="K27" s="21"/>
      <c r="L27" s="21" t="str">
        <f t="shared" si="0"/>
        <v/>
      </c>
      <c r="M27" s="22" t="str">
        <f t="shared" si="1"/>
        <v/>
      </c>
      <c r="N27" s="21"/>
      <c r="O27" s="21"/>
      <c r="P27" s="21"/>
      <c r="Q27" s="21"/>
      <c r="R27" s="21"/>
      <c r="S27" s="21"/>
      <c r="T27" s="21"/>
      <c r="U27" s="21"/>
    </row>
    <row r="28" spans="1:21" x14ac:dyDescent="0.25">
      <c r="A28" s="52"/>
      <c r="B28" s="52"/>
      <c r="C28" s="12" t="s">
        <v>20</v>
      </c>
      <c r="D28" s="7"/>
      <c r="E28" s="7"/>
      <c r="F28" s="8"/>
      <c r="G28" s="9"/>
      <c r="H28" s="14" t="str">
        <f>IF(ISERROR(VLOOKUP(E28,Sheet2!$A$2:$B$12,2,FALSE)*VLOOKUP(G28,Sheet2!$D$2:$E$5,2,FALSE)*F28*D28),"",(VLOOKUP(E28,Sheet2!$A$2:$B$12,2,FALSE)*VLOOKUP(G28,Sheet2!$D$2:$E$5,2,FALSE)*F28*D28))</f>
        <v/>
      </c>
      <c r="I28" s="7"/>
      <c r="J28" s="13"/>
      <c r="K28" s="21"/>
      <c r="L28" s="21" t="str">
        <f t="shared" si="0"/>
        <v/>
      </c>
      <c r="M28" s="22"/>
      <c r="N28" s="21"/>
      <c r="O28" s="21"/>
      <c r="P28" s="21"/>
      <c r="Q28" s="21"/>
      <c r="R28" s="21"/>
      <c r="S28" s="21"/>
      <c r="T28" s="21"/>
      <c r="U28" s="21"/>
    </row>
    <row r="29" spans="1:21" x14ac:dyDescent="0.25">
      <c r="A29" s="52"/>
      <c r="B29" s="52">
        <v>3</v>
      </c>
      <c r="C29" s="12" t="s">
        <v>19</v>
      </c>
      <c r="D29" s="7"/>
      <c r="E29" s="7"/>
      <c r="F29" s="8"/>
      <c r="G29" s="9"/>
      <c r="H29" s="14" t="str">
        <f>IF(ISERROR(VLOOKUP(E29,Sheet2!$A$2:$B$12,2,FALSE)*VLOOKUP(G29,Sheet2!$D$2:$E$5,2,FALSE)*F29*D29),"",(VLOOKUP(E29,Sheet2!$A$2:$B$12,2,FALSE)*VLOOKUP(G29,Sheet2!$D$2:$E$5,2,FALSE)*F29*D29))</f>
        <v/>
      </c>
      <c r="I29" s="7"/>
      <c r="J29" s="13"/>
      <c r="K29" s="21"/>
      <c r="L29" s="21" t="str">
        <f t="shared" si="0"/>
        <v/>
      </c>
      <c r="M29" s="22" t="str">
        <f t="shared" si="1"/>
        <v/>
      </c>
      <c r="N29" s="21"/>
      <c r="O29" s="21"/>
      <c r="P29" s="21"/>
      <c r="Q29" s="21"/>
      <c r="R29" s="21"/>
      <c r="S29" s="21"/>
      <c r="T29" s="21"/>
      <c r="U29" s="21"/>
    </row>
    <row r="30" spans="1:21" x14ac:dyDescent="0.25">
      <c r="A30" s="52"/>
      <c r="B30" s="52"/>
      <c r="C30" s="12" t="s">
        <v>20</v>
      </c>
      <c r="D30" s="7"/>
      <c r="E30" s="7"/>
      <c r="F30" s="8"/>
      <c r="G30" s="9"/>
      <c r="H30" s="14" t="str">
        <f>IF(ISERROR(VLOOKUP(E30,Sheet2!$A$2:$B$12,2,FALSE)*VLOOKUP(G30,Sheet2!$D$2:$E$5,2,FALSE)*F30*D30),"",(VLOOKUP(E30,Sheet2!$A$2:$B$12,2,FALSE)*VLOOKUP(G30,Sheet2!$D$2:$E$5,2,FALSE)*F30*D30))</f>
        <v/>
      </c>
      <c r="I30" s="7"/>
      <c r="J30" s="13"/>
      <c r="K30" s="21"/>
      <c r="L30" s="21" t="str">
        <f t="shared" si="0"/>
        <v/>
      </c>
      <c r="M30" s="22"/>
      <c r="N30" s="21"/>
      <c r="O30" s="21"/>
      <c r="P30" s="21"/>
      <c r="Q30" s="21"/>
      <c r="R30" s="21"/>
      <c r="S30" s="21"/>
      <c r="T30" s="21"/>
      <c r="U30" s="21"/>
    </row>
    <row r="31" spans="1:21" x14ac:dyDescent="0.25">
      <c r="A31" s="52"/>
      <c r="B31" s="52">
        <v>4</v>
      </c>
      <c r="C31" s="12" t="s">
        <v>19</v>
      </c>
      <c r="D31" s="7"/>
      <c r="E31" s="7"/>
      <c r="F31" s="8"/>
      <c r="G31" s="9"/>
      <c r="H31" s="14" t="str">
        <f>IF(ISERROR(VLOOKUP(E31,Sheet2!$A$2:$B$12,2,FALSE)*VLOOKUP(G31,Sheet2!$D$2:$E$5,2,FALSE)*F31*D31),"",(VLOOKUP(E31,Sheet2!$A$2:$B$12,2,FALSE)*VLOOKUP(G31,Sheet2!$D$2:$E$5,2,FALSE)*F31*D31))</f>
        <v/>
      </c>
      <c r="I31" s="7"/>
      <c r="J31" s="13"/>
      <c r="K31" s="21"/>
      <c r="L31" s="21" t="str">
        <f t="shared" si="0"/>
        <v/>
      </c>
      <c r="M31" s="22" t="str">
        <f t="shared" si="1"/>
        <v/>
      </c>
      <c r="N31" s="21"/>
      <c r="O31" s="21"/>
      <c r="P31" s="21"/>
      <c r="Q31" s="21"/>
      <c r="R31" s="21"/>
      <c r="S31" s="21"/>
      <c r="T31" s="21"/>
      <c r="U31" s="21"/>
    </row>
    <row r="32" spans="1:21" x14ac:dyDescent="0.25">
      <c r="A32" s="52"/>
      <c r="B32" s="52"/>
      <c r="C32" s="12" t="s">
        <v>20</v>
      </c>
      <c r="D32" s="7"/>
      <c r="E32" s="7"/>
      <c r="F32" s="8"/>
      <c r="G32" s="9"/>
      <c r="H32" s="14" t="str">
        <f>IF(ISERROR(VLOOKUP(E32,Sheet2!$A$2:$B$12,2,FALSE)*VLOOKUP(G32,Sheet2!$D$2:$E$5,2,FALSE)*F32*D32),"",(VLOOKUP(E32,Sheet2!$A$2:$B$12,2,FALSE)*VLOOKUP(G32,Sheet2!$D$2:$E$5,2,FALSE)*F32*D32))</f>
        <v/>
      </c>
      <c r="I32" s="7"/>
      <c r="J32" s="13"/>
      <c r="K32" s="21"/>
      <c r="L32" s="21" t="str">
        <f t="shared" si="0"/>
        <v/>
      </c>
      <c r="M32" s="22"/>
      <c r="N32" s="21"/>
      <c r="O32" s="21"/>
      <c r="P32" s="21"/>
      <c r="Q32" s="21"/>
      <c r="R32" s="21"/>
      <c r="S32" s="21"/>
      <c r="T32" s="21"/>
      <c r="U32" s="21"/>
    </row>
    <row r="33" spans="1:21" x14ac:dyDescent="0.25">
      <c r="A33" s="52" t="s">
        <v>39</v>
      </c>
      <c r="B33" s="52">
        <v>1</v>
      </c>
      <c r="C33" s="12" t="s">
        <v>19</v>
      </c>
      <c r="D33" s="7"/>
      <c r="E33" s="7"/>
      <c r="F33" s="8"/>
      <c r="G33" s="9"/>
      <c r="H33" s="14" t="str">
        <f>IF(ISERROR(VLOOKUP(E33,Sheet2!$A$2:$B$12,2,FALSE)*VLOOKUP(G33,Sheet2!$D$2:$E$5,2,FALSE)*F33*D33),"",(VLOOKUP(E33,Sheet2!$A$2:$B$12,2,FALSE)*VLOOKUP(G33,Sheet2!$D$2:$E$5,2,FALSE)*F33*D33))</f>
        <v/>
      </c>
      <c r="I33" s="7"/>
      <c r="J33" s="13"/>
      <c r="K33" s="21"/>
      <c r="L33" s="21" t="str">
        <f t="shared" si="0"/>
        <v/>
      </c>
      <c r="M33" s="22" t="str">
        <f t="shared" si="1"/>
        <v/>
      </c>
      <c r="N33" s="21"/>
      <c r="O33" s="21"/>
      <c r="P33" s="21"/>
      <c r="Q33" s="21"/>
      <c r="R33" s="21"/>
      <c r="S33" s="21"/>
      <c r="T33" s="21"/>
      <c r="U33" s="21"/>
    </row>
    <row r="34" spans="1:21" x14ac:dyDescent="0.25">
      <c r="A34" s="52"/>
      <c r="B34" s="52"/>
      <c r="C34" s="12" t="s">
        <v>20</v>
      </c>
      <c r="D34" s="7"/>
      <c r="E34" s="7"/>
      <c r="F34" s="8"/>
      <c r="G34" s="9"/>
      <c r="H34" s="14" t="str">
        <f>IF(ISERROR(VLOOKUP(E34,Sheet2!$A$2:$B$12,2,FALSE)*VLOOKUP(G34,Sheet2!$D$2:$E$5,2,FALSE)*F34*D34),"",(VLOOKUP(E34,Sheet2!$A$2:$B$12,2,FALSE)*VLOOKUP(G34,Sheet2!$D$2:$E$5,2,FALSE)*F34*D34))</f>
        <v/>
      </c>
      <c r="I34" s="7"/>
      <c r="J34" s="13"/>
      <c r="K34" s="21"/>
      <c r="L34" s="21" t="str">
        <f t="shared" si="0"/>
        <v/>
      </c>
      <c r="M34" s="22"/>
      <c r="N34" s="21"/>
      <c r="O34" s="21"/>
      <c r="P34" s="21"/>
      <c r="Q34" s="21"/>
      <c r="R34" s="21"/>
      <c r="S34" s="21"/>
      <c r="T34" s="21"/>
      <c r="U34" s="21"/>
    </row>
    <row r="35" spans="1:21" x14ac:dyDescent="0.25">
      <c r="A35" s="52"/>
      <c r="B35" s="52">
        <v>2</v>
      </c>
      <c r="C35" s="12" t="s">
        <v>19</v>
      </c>
      <c r="D35" s="7"/>
      <c r="E35" s="7"/>
      <c r="F35" s="8"/>
      <c r="G35" s="9"/>
      <c r="H35" s="14" t="str">
        <f>IF(ISERROR(VLOOKUP(E35,Sheet2!$A$2:$B$12,2,FALSE)*VLOOKUP(G35,Sheet2!$D$2:$E$5,2,FALSE)*F35*D35),"",(VLOOKUP(E35,Sheet2!$A$2:$B$12,2,FALSE)*VLOOKUP(G35,Sheet2!$D$2:$E$5,2,FALSE)*F35*D35))</f>
        <v/>
      </c>
      <c r="I35" s="7"/>
      <c r="J35" s="13"/>
      <c r="K35" s="21"/>
      <c r="L35" s="21" t="str">
        <f t="shared" si="0"/>
        <v/>
      </c>
      <c r="M35" s="22" t="str">
        <f t="shared" si="1"/>
        <v/>
      </c>
      <c r="N35" s="21"/>
      <c r="O35" s="21"/>
      <c r="P35" s="21"/>
      <c r="Q35" s="21"/>
      <c r="R35" s="21"/>
      <c r="S35" s="21"/>
      <c r="T35" s="21"/>
      <c r="U35" s="21"/>
    </row>
    <row r="36" spans="1:21" x14ac:dyDescent="0.25">
      <c r="A36" s="52"/>
      <c r="B36" s="52"/>
      <c r="C36" s="12" t="s">
        <v>20</v>
      </c>
      <c r="D36" s="7"/>
      <c r="E36" s="7"/>
      <c r="F36" s="8"/>
      <c r="G36" s="9"/>
      <c r="H36" s="14" t="str">
        <f>IF(ISERROR(VLOOKUP(E36,Sheet2!$A$2:$B$12,2,FALSE)*VLOOKUP(G36,Sheet2!$D$2:$E$5,2,FALSE)*F36*D36),"",(VLOOKUP(E36,Sheet2!$A$2:$B$12,2,FALSE)*VLOOKUP(G36,Sheet2!$D$2:$E$5,2,FALSE)*F36*D36))</f>
        <v/>
      </c>
      <c r="I36" s="7"/>
      <c r="J36" s="13"/>
      <c r="K36" s="21"/>
      <c r="L36" s="21" t="str">
        <f t="shared" si="0"/>
        <v/>
      </c>
      <c r="M36" s="22"/>
      <c r="N36" s="21"/>
      <c r="O36" s="21"/>
      <c r="P36" s="21"/>
      <c r="Q36" s="21"/>
      <c r="R36" s="21"/>
      <c r="S36" s="21"/>
      <c r="T36" s="21"/>
      <c r="U36" s="21"/>
    </row>
    <row r="37" spans="1:21" x14ac:dyDescent="0.25">
      <c r="A37" s="52"/>
      <c r="B37" s="52">
        <v>3</v>
      </c>
      <c r="C37" s="12" t="s">
        <v>19</v>
      </c>
      <c r="D37" s="7"/>
      <c r="E37" s="7"/>
      <c r="F37" s="8"/>
      <c r="G37" s="9"/>
      <c r="H37" s="14" t="str">
        <f>IF(ISERROR(VLOOKUP(E37,Sheet2!$A$2:$B$12,2,FALSE)*VLOOKUP(G37,Sheet2!$D$2:$E$5,2,FALSE)*F37*D37),"",(VLOOKUP(E37,Sheet2!$A$2:$B$12,2,FALSE)*VLOOKUP(G37,Sheet2!$D$2:$E$5,2,FALSE)*F37*D37))</f>
        <v/>
      </c>
      <c r="I37" s="7"/>
      <c r="J37" s="13"/>
      <c r="K37" s="21"/>
      <c r="L37" s="21" t="str">
        <f t="shared" si="0"/>
        <v/>
      </c>
      <c r="M37" s="22" t="str">
        <f t="shared" si="1"/>
        <v/>
      </c>
      <c r="N37" s="21"/>
      <c r="O37" s="21"/>
      <c r="P37" s="21"/>
      <c r="Q37" s="21"/>
      <c r="R37" s="21"/>
      <c r="S37" s="21"/>
      <c r="T37" s="21"/>
      <c r="U37" s="21"/>
    </row>
    <row r="38" spans="1:21" x14ac:dyDescent="0.25">
      <c r="A38" s="52"/>
      <c r="B38" s="52"/>
      <c r="C38" s="12" t="s">
        <v>20</v>
      </c>
      <c r="D38" s="7"/>
      <c r="E38" s="7"/>
      <c r="F38" s="8"/>
      <c r="G38" s="9"/>
      <c r="H38" s="14" t="str">
        <f>IF(ISERROR(VLOOKUP(E38,Sheet2!$A$2:$B$12,2,FALSE)*VLOOKUP(G38,Sheet2!$D$2:$E$5,2,FALSE)*F38*D38),"",(VLOOKUP(E38,Sheet2!$A$2:$B$12,2,FALSE)*VLOOKUP(G38,Sheet2!$D$2:$E$5,2,FALSE)*F38*D38))</f>
        <v/>
      </c>
      <c r="I38" s="7"/>
      <c r="J38" s="13"/>
      <c r="K38" s="21"/>
      <c r="L38" s="21" t="str">
        <f t="shared" si="0"/>
        <v/>
      </c>
      <c r="M38" s="22"/>
      <c r="N38" s="21"/>
      <c r="O38" s="21"/>
      <c r="P38" s="21"/>
      <c r="Q38" s="21"/>
      <c r="R38" s="21"/>
      <c r="S38" s="21"/>
      <c r="T38" s="21"/>
      <c r="U38" s="21"/>
    </row>
    <row r="39" spans="1:21" x14ac:dyDescent="0.25">
      <c r="A39" s="52"/>
      <c r="B39" s="52">
        <v>4</v>
      </c>
      <c r="C39" s="12" t="s">
        <v>19</v>
      </c>
      <c r="D39" s="7"/>
      <c r="E39" s="7"/>
      <c r="F39" s="8"/>
      <c r="G39" s="9"/>
      <c r="H39" s="14" t="str">
        <f>IF(ISERROR(VLOOKUP(E39,Sheet2!$A$2:$B$12,2,FALSE)*VLOOKUP(G39,Sheet2!$D$2:$E$5,2,FALSE)*F39*D39),"",(VLOOKUP(E39,Sheet2!$A$2:$B$12,2,FALSE)*VLOOKUP(G39,Sheet2!$D$2:$E$5,2,FALSE)*F39*D39))</f>
        <v/>
      </c>
      <c r="I39" s="7"/>
      <c r="J39" s="13"/>
      <c r="K39" s="21"/>
      <c r="L39" s="21" t="str">
        <f t="shared" si="0"/>
        <v/>
      </c>
      <c r="M39" s="22" t="str">
        <f t="shared" si="1"/>
        <v/>
      </c>
      <c r="N39" s="21"/>
      <c r="O39" s="21"/>
      <c r="P39" s="21"/>
      <c r="Q39" s="21"/>
      <c r="R39" s="21"/>
      <c r="S39" s="21"/>
      <c r="T39" s="21"/>
      <c r="U39" s="21"/>
    </row>
    <row r="40" spans="1:21" x14ac:dyDescent="0.25">
      <c r="A40" s="52"/>
      <c r="B40" s="52"/>
      <c r="C40" s="12" t="s">
        <v>20</v>
      </c>
      <c r="D40" s="7"/>
      <c r="E40" s="7"/>
      <c r="F40" s="8"/>
      <c r="G40" s="9"/>
      <c r="H40" s="14" t="str">
        <f>IF(ISERROR(VLOOKUP(E40,Sheet2!$A$2:$B$12,2,FALSE)*VLOOKUP(G40,Sheet2!$D$2:$E$5,2,FALSE)*F40*D40),"",(VLOOKUP(E40,Sheet2!$A$2:$B$12,2,FALSE)*VLOOKUP(G40,Sheet2!$D$2:$E$5,2,FALSE)*F40*D40))</f>
        <v/>
      </c>
      <c r="I40" s="7"/>
      <c r="J40" s="13"/>
      <c r="K40" s="21"/>
      <c r="L40" s="21" t="str">
        <f t="shared" si="0"/>
        <v/>
      </c>
      <c r="M40" s="22"/>
      <c r="N40" s="21"/>
      <c r="O40" s="21"/>
      <c r="P40" s="21"/>
      <c r="Q40" s="21"/>
      <c r="R40" s="21"/>
      <c r="S40" s="21"/>
      <c r="T40" s="21"/>
      <c r="U40" s="21"/>
    </row>
    <row r="41" spans="1:21" x14ac:dyDescent="0.25">
      <c r="A41" s="52" t="s">
        <v>1</v>
      </c>
      <c r="B41" s="52">
        <v>1</v>
      </c>
      <c r="C41" s="12" t="s">
        <v>19</v>
      </c>
      <c r="D41" s="7"/>
      <c r="E41" s="7"/>
      <c r="F41" s="8"/>
      <c r="G41" s="9"/>
      <c r="H41" s="14" t="str">
        <f>IF(ISERROR(VLOOKUP(E41,Sheet2!$A$2:$B$12,2,FALSE)*VLOOKUP(G41,Sheet2!$D$2:$E$5,2,FALSE)*F41*D41),"",(VLOOKUP(E41,Sheet2!$A$2:$B$12,2,FALSE)*VLOOKUP(G41,Sheet2!$D$2:$E$5,2,FALSE)*F41*D41))</f>
        <v/>
      </c>
      <c r="I41" s="7"/>
      <c r="J41" s="13"/>
      <c r="K41" s="21"/>
      <c r="L41" s="21" t="str">
        <f t="shared" si="0"/>
        <v/>
      </c>
      <c r="M41" s="22" t="str">
        <f t="shared" si="1"/>
        <v/>
      </c>
      <c r="N41" s="21"/>
      <c r="O41" s="21"/>
      <c r="P41" s="21"/>
      <c r="Q41" s="21"/>
      <c r="R41" s="21"/>
      <c r="S41" s="21"/>
      <c r="T41" s="21"/>
      <c r="U41" s="21"/>
    </row>
    <row r="42" spans="1:21" x14ac:dyDescent="0.25">
      <c r="A42" s="52"/>
      <c r="B42" s="52"/>
      <c r="C42" s="12" t="s">
        <v>20</v>
      </c>
      <c r="D42" s="7"/>
      <c r="E42" s="7"/>
      <c r="F42" s="8"/>
      <c r="G42" s="9"/>
      <c r="H42" s="14" t="str">
        <f>IF(ISERROR(VLOOKUP(E42,Sheet2!$A$2:$B$12,2,FALSE)*VLOOKUP(G42,Sheet2!$D$2:$E$5,2,FALSE)*F42*D42),"",(VLOOKUP(E42,Sheet2!$A$2:$B$12,2,FALSE)*VLOOKUP(G42,Sheet2!$D$2:$E$5,2,FALSE)*F42*D42))</f>
        <v/>
      </c>
      <c r="I42" s="7"/>
      <c r="J42" s="13"/>
      <c r="K42" s="21"/>
      <c r="L42" s="21" t="str">
        <f t="shared" si="0"/>
        <v/>
      </c>
      <c r="M42" s="22"/>
      <c r="N42" s="21"/>
      <c r="O42" s="21"/>
      <c r="P42" s="21"/>
      <c r="Q42" s="21"/>
      <c r="R42" s="21"/>
      <c r="S42" s="21"/>
      <c r="T42" s="21"/>
      <c r="U42" s="21"/>
    </row>
    <row r="43" spans="1:21" x14ac:dyDescent="0.25">
      <c r="A43" s="52"/>
      <c r="B43" s="52">
        <v>2</v>
      </c>
      <c r="C43" s="12" t="s">
        <v>19</v>
      </c>
      <c r="D43" s="7"/>
      <c r="E43" s="7"/>
      <c r="F43" s="8"/>
      <c r="G43" s="9"/>
      <c r="H43" s="14" t="str">
        <f>IF(ISERROR(VLOOKUP(E43,Sheet2!$A$2:$B$12,2,FALSE)*VLOOKUP(G43,Sheet2!$D$2:$E$5,2,FALSE)*F43*D43),"",(VLOOKUP(E43,Sheet2!$A$2:$B$12,2,FALSE)*VLOOKUP(G43,Sheet2!$D$2:$E$5,2,FALSE)*F43*D43))</f>
        <v/>
      </c>
      <c r="I43" s="7"/>
      <c r="J43" s="13"/>
      <c r="K43" s="21"/>
      <c r="L43" s="21" t="str">
        <f t="shared" si="0"/>
        <v/>
      </c>
      <c r="M43" s="22" t="str">
        <f t="shared" si="1"/>
        <v/>
      </c>
      <c r="N43" s="21"/>
      <c r="O43" s="21"/>
      <c r="P43" s="21"/>
      <c r="Q43" s="21"/>
      <c r="R43" s="21"/>
      <c r="S43" s="21"/>
      <c r="T43" s="21"/>
      <c r="U43" s="21"/>
    </row>
    <row r="44" spans="1:21" x14ac:dyDescent="0.25">
      <c r="A44" s="52"/>
      <c r="B44" s="52"/>
      <c r="C44" s="12" t="s">
        <v>20</v>
      </c>
      <c r="D44" s="7"/>
      <c r="E44" s="7"/>
      <c r="F44" s="8"/>
      <c r="G44" s="9"/>
      <c r="H44" s="14" t="str">
        <f>IF(ISERROR(VLOOKUP(E44,Sheet2!$A$2:$B$12,2,FALSE)*VLOOKUP(G44,Sheet2!$D$2:$E$5,2,FALSE)*F44*D44),"",(VLOOKUP(E44,Sheet2!$A$2:$B$12,2,FALSE)*VLOOKUP(G44,Sheet2!$D$2:$E$5,2,FALSE)*F44*D44))</f>
        <v/>
      </c>
      <c r="I44" s="7"/>
      <c r="J44" s="13"/>
      <c r="K44" s="21"/>
      <c r="L44" s="21" t="str">
        <f t="shared" si="0"/>
        <v/>
      </c>
      <c r="M44" s="22"/>
      <c r="N44" s="21"/>
      <c r="O44" s="21"/>
      <c r="P44" s="21"/>
      <c r="Q44" s="21"/>
      <c r="R44" s="21"/>
      <c r="S44" s="21"/>
      <c r="T44" s="21"/>
      <c r="U44" s="21"/>
    </row>
    <row r="45" spans="1:21" x14ac:dyDescent="0.25">
      <c r="A45" s="52"/>
      <c r="B45" s="52">
        <v>3</v>
      </c>
      <c r="C45" s="12" t="s">
        <v>19</v>
      </c>
      <c r="D45" s="7"/>
      <c r="E45" s="7"/>
      <c r="F45" s="8"/>
      <c r="G45" s="9"/>
      <c r="H45" s="14" t="str">
        <f>IF(ISERROR(VLOOKUP(E45,Sheet2!$A$2:$B$12,2,FALSE)*VLOOKUP(G45,Sheet2!$D$2:$E$5,2,FALSE)*F45*D45),"",(VLOOKUP(E45,Sheet2!$A$2:$B$12,2,FALSE)*VLOOKUP(G45,Sheet2!$D$2:$E$5,2,FALSE)*F45*D45))</f>
        <v/>
      </c>
      <c r="I45" s="7"/>
      <c r="J45" s="13"/>
      <c r="K45" s="21"/>
      <c r="L45" s="21" t="str">
        <f t="shared" si="0"/>
        <v/>
      </c>
      <c r="M45" s="22" t="str">
        <f t="shared" si="1"/>
        <v/>
      </c>
      <c r="N45" s="21"/>
      <c r="O45" s="21"/>
      <c r="P45" s="21"/>
      <c r="Q45" s="21"/>
      <c r="R45" s="21"/>
      <c r="S45" s="21"/>
      <c r="T45" s="21"/>
      <c r="U45" s="21"/>
    </row>
    <row r="46" spans="1:21" x14ac:dyDescent="0.25">
      <c r="A46" s="52"/>
      <c r="B46" s="52"/>
      <c r="C46" s="12" t="s">
        <v>20</v>
      </c>
      <c r="D46" s="7"/>
      <c r="E46" s="7"/>
      <c r="F46" s="8"/>
      <c r="G46" s="9"/>
      <c r="H46" s="14" t="str">
        <f>IF(ISERROR(VLOOKUP(E46,Sheet2!$A$2:$B$12,2,FALSE)*VLOOKUP(G46,Sheet2!$D$2:$E$5,2,FALSE)*F46*D46),"",(VLOOKUP(E46,Sheet2!$A$2:$B$12,2,FALSE)*VLOOKUP(G46,Sheet2!$D$2:$E$5,2,FALSE)*F46*D46))</f>
        <v/>
      </c>
      <c r="I46" s="7"/>
      <c r="J46" s="13"/>
      <c r="K46" s="21"/>
      <c r="L46" s="21" t="str">
        <f t="shared" si="0"/>
        <v/>
      </c>
      <c r="M46" s="22"/>
      <c r="N46" s="21"/>
      <c r="O46" s="21"/>
      <c r="P46" s="21"/>
      <c r="Q46" s="21"/>
      <c r="R46" s="21"/>
      <c r="S46" s="21"/>
      <c r="T46" s="21"/>
      <c r="U46" s="21"/>
    </row>
    <row r="47" spans="1:21" x14ac:dyDescent="0.25">
      <c r="A47" s="52"/>
      <c r="B47" s="52">
        <v>4</v>
      </c>
      <c r="C47" s="12" t="s">
        <v>19</v>
      </c>
      <c r="D47" s="7"/>
      <c r="E47" s="7"/>
      <c r="F47" s="8"/>
      <c r="G47" s="9"/>
      <c r="H47" s="14" t="str">
        <f>IF(ISERROR(VLOOKUP(E47,Sheet2!$A$2:$B$12,2,FALSE)*VLOOKUP(G47,Sheet2!$D$2:$E$5,2,FALSE)*F47*D47),"",(VLOOKUP(E47,Sheet2!$A$2:$B$12,2,FALSE)*VLOOKUP(G47,Sheet2!$D$2:$E$5,2,FALSE)*F47*D47))</f>
        <v/>
      </c>
      <c r="I47" s="7"/>
      <c r="J47" s="13"/>
      <c r="K47" s="21"/>
      <c r="L47" s="21" t="str">
        <f t="shared" si="0"/>
        <v/>
      </c>
      <c r="M47" s="22" t="str">
        <f t="shared" si="1"/>
        <v/>
      </c>
      <c r="N47" s="21"/>
      <c r="O47" s="21"/>
      <c r="P47" s="21"/>
      <c r="Q47" s="21"/>
      <c r="R47" s="21"/>
      <c r="S47" s="21"/>
      <c r="T47" s="21"/>
      <c r="U47" s="21"/>
    </row>
    <row r="48" spans="1:21" x14ac:dyDescent="0.25">
      <c r="A48" s="52"/>
      <c r="B48" s="52"/>
      <c r="C48" s="12" t="s">
        <v>20</v>
      </c>
      <c r="D48" s="7"/>
      <c r="E48" s="7"/>
      <c r="F48" s="8"/>
      <c r="G48" s="9"/>
      <c r="H48" s="14" t="str">
        <f>IF(ISERROR(VLOOKUP(E48,Sheet2!$A$2:$B$12,2,FALSE)*VLOOKUP(G48,Sheet2!$D$2:$E$5,2,FALSE)*F48*D48),"",(VLOOKUP(E48,Sheet2!$A$2:$B$12,2,FALSE)*VLOOKUP(G48,Sheet2!$D$2:$E$5,2,FALSE)*F48*D48))</f>
        <v/>
      </c>
      <c r="I48" s="7"/>
      <c r="J48" s="13"/>
      <c r="K48" s="21"/>
      <c r="L48" s="21" t="str">
        <f t="shared" si="0"/>
        <v/>
      </c>
      <c r="M48" s="22"/>
      <c r="N48" s="21"/>
      <c r="O48" s="21"/>
      <c r="P48" s="21"/>
      <c r="Q48" s="21"/>
      <c r="R48" s="21"/>
      <c r="S48" s="21"/>
      <c r="T48" s="21"/>
      <c r="U48" s="21"/>
    </row>
    <row r="49" spans="1:21" x14ac:dyDescent="0.25">
      <c r="A49" s="52" t="s">
        <v>40</v>
      </c>
      <c r="B49" s="52">
        <v>1</v>
      </c>
      <c r="C49" s="12" t="s">
        <v>19</v>
      </c>
      <c r="D49" s="7"/>
      <c r="E49" s="7"/>
      <c r="F49" s="8"/>
      <c r="G49" s="9"/>
      <c r="H49" s="14" t="str">
        <f>IF(ISERROR(VLOOKUP(E49,Sheet2!$A$2:$B$12,2,FALSE)*VLOOKUP(G49,Sheet2!$D$2:$E$5,2,FALSE)*F49*D49),"",(VLOOKUP(E49,Sheet2!$A$2:$B$12,2,FALSE)*VLOOKUP(G49,Sheet2!$D$2:$E$5,2,FALSE)*F49*D49))</f>
        <v/>
      </c>
      <c r="I49" s="7"/>
      <c r="J49" s="13"/>
      <c r="K49" s="21"/>
      <c r="L49" s="21" t="str">
        <f t="shared" si="0"/>
        <v/>
      </c>
      <c r="M49" s="22" t="str">
        <f t="shared" si="1"/>
        <v/>
      </c>
      <c r="N49" s="21"/>
      <c r="O49" s="21"/>
      <c r="P49" s="21"/>
      <c r="Q49" s="21"/>
      <c r="R49" s="21"/>
      <c r="S49" s="21"/>
      <c r="T49" s="21"/>
      <c r="U49" s="21"/>
    </row>
    <row r="50" spans="1:21" x14ac:dyDescent="0.25">
      <c r="A50" s="52"/>
      <c r="B50" s="52"/>
      <c r="C50" s="12" t="s">
        <v>20</v>
      </c>
      <c r="D50" s="7"/>
      <c r="E50" s="7"/>
      <c r="F50" s="8"/>
      <c r="G50" s="9"/>
      <c r="H50" s="14" t="str">
        <f>IF(ISERROR(VLOOKUP(E50,Sheet2!$A$2:$B$12,2,FALSE)*VLOOKUP(G50,Sheet2!$D$2:$E$5,2,FALSE)*F50*D50),"",(VLOOKUP(E50,Sheet2!$A$2:$B$12,2,FALSE)*VLOOKUP(G50,Sheet2!$D$2:$E$5,2,FALSE)*F50*D50))</f>
        <v/>
      </c>
      <c r="I50" s="7"/>
      <c r="J50" s="13"/>
      <c r="K50" s="21"/>
      <c r="L50" s="21" t="str">
        <f t="shared" si="0"/>
        <v/>
      </c>
      <c r="M50" s="22"/>
      <c r="N50" s="21"/>
      <c r="O50" s="21"/>
      <c r="P50" s="21"/>
      <c r="Q50" s="21"/>
      <c r="R50" s="21"/>
      <c r="S50" s="21"/>
      <c r="T50" s="21"/>
      <c r="U50" s="21"/>
    </row>
    <row r="51" spans="1:21" x14ac:dyDescent="0.25">
      <c r="A51" s="52"/>
      <c r="B51" s="52">
        <v>2</v>
      </c>
      <c r="C51" s="12" t="s">
        <v>19</v>
      </c>
      <c r="D51" s="7"/>
      <c r="E51" s="7"/>
      <c r="F51" s="8"/>
      <c r="G51" s="9"/>
      <c r="H51" s="14" t="str">
        <f>IF(ISERROR(VLOOKUP(E51,Sheet2!$A$2:$B$12,2,FALSE)*VLOOKUP(G51,Sheet2!$D$2:$E$5,2,FALSE)*F51*D51),"",(VLOOKUP(E51,Sheet2!$A$2:$B$12,2,FALSE)*VLOOKUP(G51,Sheet2!$D$2:$E$5,2,FALSE)*F51*D51))</f>
        <v/>
      </c>
      <c r="I51" s="7"/>
      <c r="J51" s="13"/>
      <c r="K51" s="21"/>
      <c r="L51" s="21" t="str">
        <f t="shared" si="0"/>
        <v/>
      </c>
      <c r="M51" s="22" t="str">
        <f t="shared" si="1"/>
        <v/>
      </c>
      <c r="N51" s="21"/>
      <c r="O51" s="21"/>
      <c r="P51" s="21"/>
      <c r="Q51" s="21"/>
      <c r="R51" s="21"/>
      <c r="S51" s="21"/>
      <c r="T51" s="21"/>
      <c r="U51" s="21"/>
    </row>
    <row r="52" spans="1:21" x14ac:dyDescent="0.25">
      <c r="A52" s="52"/>
      <c r="B52" s="52"/>
      <c r="C52" s="12" t="s">
        <v>20</v>
      </c>
      <c r="D52" s="7"/>
      <c r="E52" s="7"/>
      <c r="F52" s="8"/>
      <c r="G52" s="9"/>
      <c r="H52" s="14" t="str">
        <f>IF(ISERROR(VLOOKUP(E52,Sheet2!$A$2:$B$12,2,FALSE)*VLOOKUP(G52,Sheet2!$D$2:$E$5,2,FALSE)*F52*D52),"",(VLOOKUP(E52,Sheet2!$A$2:$B$12,2,FALSE)*VLOOKUP(G52,Sheet2!$D$2:$E$5,2,FALSE)*F52*D52))</f>
        <v/>
      </c>
      <c r="I52" s="7"/>
      <c r="J52" s="13"/>
      <c r="K52" s="21"/>
      <c r="L52" s="21" t="str">
        <f t="shared" si="0"/>
        <v/>
      </c>
      <c r="M52" s="22"/>
      <c r="N52" s="21"/>
      <c r="O52" s="21"/>
      <c r="P52" s="21"/>
      <c r="Q52" s="21"/>
      <c r="R52" s="21"/>
      <c r="S52" s="21"/>
      <c r="T52" s="21"/>
      <c r="U52" s="21"/>
    </row>
    <row r="53" spans="1:21" x14ac:dyDescent="0.25">
      <c r="A53" s="52"/>
      <c r="B53" s="52">
        <v>3</v>
      </c>
      <c r="C53" s="12" t="s">
        <v>19</v>
      </c>
      <c r="D53" s="7"/>
      <c r="E53" s="7"/>
      <c r="F53" s="8"/>
      <c r="G53" s="9"/>
      <c r="H53" s="14" t="str">
        <f>IF(ISERROR(VLOOKUP(E53,Sheet2!$A$2:$B$12,2,FALSE)*VLOOKUP(G53,Sheet2!$D$2:$E$5,2,FALSE)*F53*D53),"",(VLOOKUP(E53,Sheet2!$A$2:$B$12,2,FALSE)*VLOOKUP(G53,Sheet2!$D$2:$E$5,2,FALSE)*F53*D53))</f>
        <v/>
      </c>
      <c r="I53" s="7"/>
      <c r="J53" s="13"/>
      <c r="K53" s="21"/>
      <c r="L53" s="21" t="str">
        <f t="shared" si="0"/>
        <v/>
      </c>
      <c r="M53" s="22" t="str">
        <f t="shared" si="1"/>
        <v/>
      </c>
      <c r="N53" s="21"/>
      <c r="O53" s="21"/>
      <c r="P53" s="21"/>
      <c r="Q53" s="21"/>
      <c r="R53" s="21"/>
      <c r="S53" s="21"/>
      <c r="T53" s="21"/>
      <c r="U53" s="21"/>
    </row>
    <row r="54" spans="1:21" x14ac:dyDescent="0.25">
      <c r="A54" s="52"/>
      <c r="B54" s="52"/>
      <c r="C54" s="12" t="s">
        <v>20</v>
      </c>
      <c r="D54" s="7"/>
      <c r="E54" s="7"/>
      <c r="F54" s="8"/>
      <c r="G54" s="9"/>
      <c r="H54" s="14" t="str">
        <f>IF(ISERROR(VLOOKUP(E54,Sheet2!$A$2:$B$12,2,FALSE)*VLOOKUP(G54,Sheet2!$D$2:$E$5,2,FALSE)*F54*D54),"",(VLOOKUP(E54,Sheet2!$A$2:$B$12,2,FALSE)*VLOOKUP(G54,Sheet2!$D$2:$E$5,2,FALSE)*F54*D54))</f>
        <v/>
      </c>
      <c r="I54" s="7"/>
      <c r="J54" s="13"/>
      <c r="K54" s="21"/>
      <c r="L54" s="21" t="str">
        <f t="shared" si="0"/>
        <v/>
      </c>
      <c r="M54" s="22"/>
      <c r="N54" s="21"/>
      <c r="O54" s="21"/>
      <c r="P54" s="21"/>
      <c r="Q54" s="21"/>
      <c r="R54" s="21"/>
      <c r="S54" s="21"/>
      <c r="T54" s="21"/>
      <c r="U54" s="21"/>
    </row>
    <row r="55" spans="1:21" x14ac:dyDescent="0.25">
      <c r="A55" s="52"/>
      <c r="B55" s="52">
        <v>4</v>
      </c>
      <c r="C55" s="12" t="s">
        <v>19</v>
      </c>
      <c r="D55" s="7"/>
      <c r="E55" s="7"/>
      <c r="F55" s="8"/>
      <c r="G55" s="9"/>
      <c r="H55" s="14" t="str">
        <f>IF(ISERROR(VLOOKUP(E55,Sheet2!$A$2:$B$12,2,FALSE)*VLOOKUP(G55,Sheet2!$D$2:$E$5,2,FALSE)*F55*D55),"",(VLOOKUP(E55,Sheet2!$A$2:$B$12,2,FALSE)*VLOOKUP(G55,Sheet2!$D$2:$E$5,2,FALSE)*F55*D55))</f>
        <v/>
      </c>
      <c r="I55" s="7"/>
      <c r="J55" s="13"/>
      <c r="K55" s="21"/>
      <c r="L55" s="21" t="str">
        <f t="shared" si="0"/>
        <v/>
      </c>
      <c r="M55" s="22" t="str">
        <f t="shared" si="1"/>
        <v/>
      </c>
      <c r="N55" s="21"/>
      <c r="O55" s="21"/>
      <c r="P55" s="21"/>
      <c r="Q55" s="21"/>
      <c r="R55" s="21"/>
      <c r="S55" s="21"/>
      <c r="T55" s="21"/>
      <c r="U55" s="21"/>
    </row>
    <row r="56" spans="1:21" x14ac:dyDescent="0.25">
      <c r="A56" s="52"/>
      <c r="B56" s="52"/>
      <c r="C56" s="12" t="s">
        <v>20</v>
      </c>
      <c r="D56" s="7"/>
      <c r="E56" s="7"/>
      <c r="F56" s="8"/>
      <c r="G56" s="9"/>
      <c r="H56" s="14" t="str">
        <f>IF(ISERROR(VLOOKUP(E56,Sheet2!$A$2:$B$12,2,FALSE)*VLOOKUP(G56,Sheet2!$D$2:$E$5,2,FALSE)*F56*D56),"",(VLOOKUP(E56,Sheet2!$A$2:$B$12,2,FALSE)*VLOOKUP(G56,Sheet2!$D$2:$E$5,2,FALSE)*F56*D56))</f>
        <v/>
      </c>
      <c r="I56" s="7"/>
      <c r="J56" s="13"/>
      <c r="K56" s="21"/>
      <c r="L56" s="21" t="str">
        <f t="shared" si="0"/>
        <v/>
      </c>
      <c r="M56" s="22"/>
      <c r="N56" s="21"/>
      <c r="O56" s="21"/>
      <c r="P56" s="21"/>
      <c r="Q56" s="21"/>
      <c r="R56" s="21"/>
      <c r="S56" s="21"/>
      <c r="T56" s="21"/>
      <c r="U56" s="21"/>
    </row>
    <row r="57" spans="1:21" x14ac:dyDescent="0.25">
      <c r="A57" s="52" t="s">
        <v>41</v>
      </c>
      <c r="B57" s="52">
        <v>1</v>
      </c>
      <c r="C57" s="12" t="s">
        <v>19</v>
      </c>
      <c r="D57" s="7"/>
      <c r="E57" s="7"/>
      <c r="F57" s="8"/>
      <c r="G57" s="9"/>
      <c r="H57" s="14" t="str">
        <f>IF(ISERROR(VLOOKUP(E57,Sheet2!$A$2:$B$12,2,FALSE)*VLOOKUP(G57,Sheet2!$D$2:$E$5,2,FALSE)*F57*D57),"",(VLOOKUP(E57,Sheet2!$A$2:$B$12,2,FALSE)*VLOOKUP(G57,Sheet2!$D$2:$E$5,2,FALSE)*F57*D57))</f>
        <v/>
      </c>
      <c r="I57" s="7"/>
      <c r="J57" s="13"/>
      <c r="K57" s="21"/>
      <c r="L57" s="21" t="str">
        <f t="shared" si="0"/>
        <v/>
      </c>
      <c r="M57" s="22" t="str">
        <f t="shared" si="1"/>
        <v/>
      </c>
      <c r="N57" s="21"/>
      <c r="O57" s="21"/>
      <c r="P57" s="21"/>
      <c r="Q57" s="21"/>
      <c r="R57" s="21"/>
      <c r="S57" s="21"/>
      <c r="T57" s="21"/>
      <c r="U57" s="21"/>
    </row>
    <row r="58" spans="1:21" x14ac:dyDescent="0.25">
      <c r="A58" s="52"/>
      <c r="B58" s="52"/>
      <c r="C58" s="12" t="s">
        <v>20</v>
      </c>
      <c r="D58" s="7"/>
      <c r="E58" s="7"/>
      <c r="F58" s="8"/>
      <c r="G58" s="9"/>
      <c r="H58" s="14" t="str">
        <f>IF(ISERROR(VLOOKUP(E58,Sheet2!$A$2:$B$12,2,FALSE)*VLOOKUP(G58,Sheet2!$D$2:$E$5,2,FALSE)*F58*D58),"",(VLOOKUP(E58,Sheet2!$A$2:$B$12,2,FALSE)*VLOOKUP(G58,Sheet2!$D$2:$E$5,2,FALSE)*F58*D58))</f>
        <v/>
      </c>
      <c r="I58" s="7"/>
      <c r="J58" s="13"/>
      <c r="K58" s="21"/>
      <c r="L58" s="21" t="str">
        <f t="shared" si="0"/>
        <v/>
      </c>
      <c r="M58" s="22"/>
      <c r="N58" s="21"/>
      <c r="O58" s="21"/>
      <c r="P58" s="21"/>
      <c r="Q58" s="21"/>
      <c r="R58" s="21"/>
      <c r="S58" s="21"/>
      <c r="T58" s="21"/>
      <c r="U58" s="21"/>
    </row>
    <row r="59" spans="1:21" x14ac:dyDescent="0.25">
      <c r="A59" s="52"/>
      <c r="B59" s="52">
        <v>2</v>
      </c>
      <c r="C59" s="12" t="s">
        <v>19</v>
      </c>
      <c r="D59" s="7"/>
      <c r="E59" s="7"/>
      <c r="F59" s="8"/>
      <c r="G59" s="9"/>
      <c r="H59" s="14" t="str">
        <f>IF(ISERROR(VLOOKUP(E59,Sheet2!$A$2:$B$12,2,FALSE)*VLOOKUP(G59,Sheet2!$D$2:$E$5,2,FALSE)*F59*D59),"",(VLOOKUP(E59,Sheet2!$A$2:$B$12,2,FALSE)*VLOOKUP(G59,Sheet2!$D$2:$E$5,2,FALSE)*F59*D59))</f>
        <v/>
      </c>
      <c r="I59" s="7"/>
      <c r="J59" s="13"/>
      <c r="K59" s="21"/>
      <c r="L59" s="21" t="str">
        <f t="shared" si="0"/>
        <v/>
      </c>
      <c r="M59" s="22" t="str">
        <f t="shared" si="1"/>
        <v/>
      </c>
      <c r="N59" s="21"/>
      <c r="O59" s="21"/>
      <c r="P59" s="21"/>
      <c r="Q59" s="21"/>
      <c r="R59" s="21"/>
      <c r="S59" s="21"/>
      <c r="T59" s="21"/>
      <c r="U59" s="21"/>
    </row>
    <row r="60" spans="1:21" x14ac:dyDescent="0.25">
      <c r="A60" s="52"/>
      <c r="B60" s="52"/>
      <c r="C60" s="12" t="s">
        <v>20</v>
      </c>
      <c r="D60" s="7"/>
      <c r="E60" s="7"/>
      <c r="F60" s="8"/>
      <c r="G60" s="9"/>
      <c r="H60" s="14" t="str">
        <f>IF(ISERROR(VLOOKUP(E60,Sheet2!$A$2:$B$12,2,FALSE)*VLOOKUP(G60,Sheet2!$D$2:$E$5,2,FALSE)*F60*D60),"",(VLOOKUP(E60,Sheet2!$A$2:$B$12,2,FALSE)*VLOOKUP(G60,Sheet2!$D$2:$E$5,2,FALSE)*F60*D60))</f>
        <v/>
      </c>
      <c r="I60" s="7"/>
      <c r="J60" s="13"/>
      <c r="K60" s="21"/>
      <c r="L60" s="21" t="str">
        <f t="shared" si="0"/>
        <v/>
      </c>
      <c r="M60" s="22"/>
      <c r="N60" s="21"/>
      <c r="O60" s="21"/>
      <c r="P60" s="21"/>
      <c r="Q60" s="21"/>
      <c r="R60" s="21"/>
      <c r="S60" s="21"/>
      <c r="T60" s="21"/>
      <c r="U60" s="21"/>
    </row>
    <row r="61" spans="1:21" x14ac:dyDescent="0.25">
      <c r="A61" s="52"/>
      <c r="B61" s="52">
        <v>3</v>
      </c>
      <c r="C61" s="12" t="s">
        <v>19</v>
      </c>
      <c r="D61" s="7"/>
      <c r="E61" s="7"/>
      <c r="F61" s="8"/>
      <c r="G61" s="9"/>
      <c r="H61" s="14" t="str">
        <f>IF(ISERROR(VLOOKUP(E61,Sheet2!$A$2:$B$12,2,FALSE)*VLOOKUP(G61,Sheet2!$D$2:$E$5,2,FALSE)*F61*D61),"",(VLOOKUP(E61,Sheet2!$A$2:$B$12,2,FALSE)*VLOOKUP(G61,Sheet2!$D$2:$E$5,2,FALSE)*F61*D61))</f>
        <v/>
      </c>
      <c r="I61" s="7"/>
      <c r="J61" s="13"/>
      <c r="K61" s="21"/>
      <c r="L61" s="21" t="str">
        <f t="shared" si="0"/>
        <v/>
      </c>
      <c r="M61" s="22" t="str">
        <f t="shared" si="1"/>
        <v/>
      </c>
      <c r="N61" s="21"/>
      <c r="O61" s="21"/>
      <c r="P61" s="21"/>
      <c r="Q61" s="21"/>
      <c r="R61" s="21"/>
      <c r="S61" s="21"/>
      <c r="T61" s="21"/>
      <c r="U61" s="21"/>
    </row>
    <row r="62" spans="1:21" x14ac:dyDescent="0.25">
      <c r="A62" s="52"/>
      <c r="B62" s="52"/>
      <c r="C62" s="12" t="s">
        <v>20</v>
      </c>
      <c r="D62" s="7"/>
      <c r="E62" s="7"/>
      <c r="F62" s="8"/>
      <c r="G62" s="9"/>
      <c r="H62" s="14" t="str">
        <f>IF(ISERROR(VLOOKUP(E62,Sheet2!$A$2:$B$12,2,FALSE)*VLOOKUP(G62,Sheet2!$D$2:$E$5,2,FALSE)*F62*D62),"",(VLOOKUP(E62,Sheet2!$A$2:$B$12,2,FALSE)*VLOOKUP(G62,Sheet2!$D$2:$E$5,2,FALSE)*F62*D62))</f>
        <v/>
      </c>
      <c r="I62" s="7"/>
      <c r="J62" s="13"/>
      <c r="K62" s="21"/>
      <c r="L62" s="21" t="str">
        <f t="shared" si="0"/>
        <v/>
      </c>
      <c r="M62" s="22"/>
      <c r="N62" s="21"/>
      <c r="O62" s="21"/>
      <c r="P62" s="21"/>
      <c r="Q62" s="21"/>
      <c r="R62" s="21"/>
      <c r="S62" s="21"/>
      <c r="T62" s="21"/>
      <c r="U62" s="21"/>
    </row>
    <row r="63" spans="1:21" x14ac:dyDescent="0.25">
      <c r="A63" s="52"/>
      <c r="B63" s="52">
        <v>4</v>
      </c>
      <c r="C63" s="12" t="s">
        <v>19</v>
      </c>
      <c r="D63" s="7"/>
      <c r="E63" s="7"/>
      <c r="F63" s="8"/>
      <c r="G63" s="9"/>
      <c r="H63" s="14" t="str">
        <f>IF(ISERROR(VLOOKUP(E63,Sheet2!$A$2:$B$12,2,FALSE)*VLOOKUP(G63,Sheet2!$D$2:$E$5,2,FALSE)*F63*D63),"",(VLOOKUP(E63,Sheet2!$A$2:$B$12,2,FALSE)*VLOOKUP(G63,Sheet2!$D$2:$E$5,2,FALSE)*F63*D63))</f>
        <v/>
      </c>
      <c r="I63" s="7"/>
      <c r="J63" s="13"/>
      <c r="K63" s="21"/>
      <c r="L63" s="21" t="str">
        <f t="shared" si="0"/>
        <v/>
      </c>
      <c r="M63" s="22" t="str">
        <f t="shared" si="1"/>
        <v/>
      </c>
      <c r="N63" s="21"/>
      <c r="O63" s="21"/>
      <c r="P63" s="21"/>
      <c r="Q63" s="21"/>
      <c r="R63" s="21"/>
      <c r="S63" s="21"/>
      <c r="T63" s="21"/>
      <c r="U63" s="21"/>
    </row>
    <row r="64" spans="1:21" x14ac:dyDescent="0.25">
      <c r="A64" s="52"/>
      <c r="B64" s="52"/>
      <c r="C64" s="12" t="s">
        <v>20</v>
      </c>
      <c r="D64" s="7"/>
      <c r="E64" s="7"/>
      <c r="F64" s="8"/>
      <c r="G64" s="9"/>
      <c r="H64" s="14" t="str">
        <f>IF(ISERROR(VLOOKUP(E64,Sheet2!$A$2:$B$12,2,FALSE)*VLOOKUP(G64,Sheet2!$D$2:$E$5,2,FALSE)*F64*D64),"",(VLOOKUP(E64,Sheet2!$A$2:$B$12,2,FALSE)*VLOOKUP(G64,Sheet2!$D$2:$E$5,2,FALSE)*F64*D64))</f>
        <v/>
      </c>
      <c r="I64" s="7"/>
      <c r="J64" s="13"/>
      <c r="K64" s="21"/>
      <c r="L64" s="21" t="str">
        <f t="shared" si="0"/>
        <v/>
      </c>
      <c r="M64" s="22"/>
      <c r="N64" s="21"/>
      <c r="O64" s="21"/>
      <c r="P64" s="21"/>
      <c r="Q64" s="21"/>
      <c r="R64" s="21"/>
      <c r="S64" s="21"/>
      <c r="T64" s="21"/>
      <c r="U64" s="21"/>
    </row>
    <row r="65" spans="1:21" x14ac:dyDescent="0.25">
      <c r="A65" s="52" t="s">
        <v>15</v>
      </c>
      <c r="B65" s="52">
        <v>1</v>
      </c>
      <c r="C65" s="12" t="s">
        <v>19</v>
      </c>
      <c r="D65" s="7"/>
      <c r="E65" s="7"/>
      <c r="F65" s="8"/>
      <c r="G65" s="9"/>
      <c r="H65" s="14" t="str">
        <f>IF(ISERROR(VLOOKUP(E65,Sheet2!$A$2:$B$12,2,FALSE)*VLOOKUP(G65,Sheet2!$D$2:$E$5,2,FALSE)*F65*D65),"",(VLOOKUP(E65,Sheet2!$A$2:$B$12,2,FALSE)*VLOOKUP(G65,Sheet2!$D$2:$E$5,2,FALSE)*F65*D65))</f>
        <v/>
      </c>
      <c r="I65" s="7"/>
      <c r="J65" s="13"/>
      <c r="K65" s="21"/>
      <c r="L65" s="21" t="str">
        <f t="shared" si="0"/>
        <v/>
      </c>
      <c r="M65" s="22" t="str">
        <f t="shared" si="1"/>
        <v/>
      </c>
      <c r="N65" s="21"/>
      <c r="O65" s="21"/>
      <c r="P65" s="21"/>
      <c r="Q65" s="21"/>
      <c r="R65" s="21"/>
      <c r="S65" s="21"/>
      <c r="T65" s="21"/>
      <c r="U65" s="21"/>
    </row>
    <row r="66" spans="1:21" x14ac:dyDescent="0.25">
      <c r="A66" s="52"/>
      <c r="B66" s="52"/>
      <c r="C66" s="12" t="s">
        <v>20</v>
      </c>
      <c r="D66" s="7"/>
      <c r="E66" s="7"/>
      <c r="F66" s="8"/>
      <c r="G66" s="9"/>
      <c r="H66" s="14" t="str">
        <f>IF(ISERROR(VLOOKUP(E66,Sheet2!$A$2:$B$12,2,FALSE)*VLOOKUP(G66,Sheet2!$D$2:$E$5,2,FALSE)*F66*D66),"",(VLOOKUP(E66,Sheet2!$A$2:$B$12,2,FALSE)*VLOOKUP(G66,Sheet2!$D$2:$E$5,2,FALSE)*F66*D66))</f>
        <v/>
      </c>
      <c r="I66" s="7"/>
      <c r="J66" s="13"/>
      <c r="K66" s="21"/>
      <c r="L66" s="21" t="str">
        <f t="shared" si="0"/>
        <v/>
      </c>
      <c r="M66" s="22"/>
      <c r="N66" s="21"/>
      <c r="O66" s="21"/>
      <c r="P66" s="21"/>
      <c r="Q66" s="21"/>
      <c r="R66" s="21"/>
      <c r="S66" s="21"/>
      <c r="T66" s="21"/>
      <c r="U66" s="21"/>
    </row>
    <row r="67" spans="1:21" x14ac:dyDescent="0.25">
      <c r="A67" s="52"/>
      <c r="B67" s="52">
        <v>2</v>
      </c>
      <c r="C67" s="12" t="s">
        <v>19</v>
      </c>
      <c r="D67" s="7"/>
      <c r="E67" s="7"/>
      <c r="F67" s="8"/>
      <c r="G67" s="9"/>
      <c r="H67" s="14" t="str">
        <f>IF(ISERROR(VLOOKUP(E67,Sheet2!$A$2:$B$12,2,FALSE)*VLOOKUP(G67,Sheet2!$D$2:$E$5,2,FALSE)*F67*D67),"",(VLOOKUP(E67,Sheet2!$A$2:$B$12,2,FALSE)*VLOOKUP(G67,Sheet2!$D$2:$E$5,2,FALSE)*F67*D67))</f>
        <v/>
      </c>
      <c r="I67" s="7"/>
      <c r="J67" s="13"/>
      <c r="K67" s="21"/>
      <c r="L67" s="21" t="str">
        <f t="shared" si="0"/>
        <v/>
      </c>
      <c r="M67" s="22" t="str">
        <f t="shared" si="1"/>
        <v/>
      </c>
      <c r="N67" s="21"/>
      <c r="O67" s="21"/>
      <c r="P67" s="21"/>
      <c r="Q67" s="21"/>
      <c r="R67" s="21"/>
      <c r="S67" s="21"/>
      <c r="T67" s="21"/>
      <c r="U67" s="21"/>
    </row>
    <row r="68" spans="1:21" x14ac:dyDescent="0.25">
      <c r="A68" s="52"/>
      <c r="B68" s="52"/>
      <c r="C68" s="12" t="s">
        <v>20</v>
      </c>
      <c r="D68" s="7"/>
      <c r="E68" s="7"/>
      <c r="F68" s="8"/>
      <c r="G68" s="9"/>
      <c r="H68" s="14" t="str">
        <f>IF(ISERROR(VLOOKUP(E68,Sheet2!$A$2:$B$12,2,FALSE)*VLOOKUP(G68,Sheet2!$D$2:$E$5,2,FALSE)*F68*D68),"",(VLOOKUP(E68,Sheet2!$A$2:$B$12,2,FALSE)*VLOOKUP(G68,Sheet2!$D$2:$E$5,2,FALSE)*F68*D68))</f>
        <v/>
      </c>
      <c r="I68" s="7"/>
      <c r="J68" s="13"/>
      <c r="K68" s="21"/>
      <c r="L68" s="21" t="str">
        <f t="shared" si="0"/>
        <v/>
      </c>
      <c r="M68" s="22"/>
      <c r="N68" s="21"/>
      <c r="O68" s="21"/>
      <c r="P68" s="21"/>
      <c r="Q68" s="21"/>
      <c r="R68" s="21"/>
      <c r="S68" s="21"/>
      <c r="T68" s="21"/>
      <c r="U68" s="21"/>
    </row>
    <row r="69" spans="1:21" x14ac:dyDescent="0.25">
      <c r="A69" s="52"/>
      <c r="B69" s="52">
        <v>3</v>
      </c>
      <c r="C69" s="12" t="s">
        <v>19</v>
      </c>
      <c r="D69" s="7"/>
      <c r="E69" s="7"/>
      <c r="F69" s="8"/>
      <c r="G69" s="9"/>
      <c r="H69" s="14" t="str">
        <f>IF(ISERROR(VLOOKUP(E69,Sheet2!$A$2:$B$12,2,FALSE)*VLOOKUP(G69,Sheet2!$D$2:$E$5,2,FALSE)*F69*D69),"",(VLOOKUP(E69,Sheet2!$A$2:$B$12,2,FALSE)*VLOOKUP(G69,Sheet2!$D$2:$E$5,2,FALSE)*F69*D69))</f>
        <v/>
      </c>
      <c r="I69" s="7"/>
      <c r="J69" s="13"/>
      <c r="K69" s="21"/>
      <c r="L69" s="21" t="str">
        <f t="shared" si="0"/>
        <v/>
      </c>
      <c r="M69" s="22" t="str">
        <f t="shared" si="1"/>
        <v/>
      </c>
      <c r="N69" s="21"/>
      <c r="O69" s="21"/>
      <c r="P69" s="21"/>
      <c r="Q69" s="21"/>
      <c r="R69" s="21"/>
      <c r="S69" s="21"/>
      <c r="T69" s="21"/>
      <c r="U69" s="21"/>
    </row>
    <row r="70" spans="1:21" x14ac:dyDescent="0.25">
      <c r="A70" s="52"/>
      <c r="B70" s="52"/>
      <c r="C70" s="12" t="s">
        <v>20</v>
      </c>
      <c r="D70" s="7"/>
      <c r="E70" s="7"/>
      <c r="F70" s="8"/>
      <c r="G70" s="9"/>
      <c r="H70" s="14" t="str">
        <f>IF(ISERROR(VLOOKUP(E70,Sheet2!$A$2:$B$12,2,FALSE)*VLOOKUP(G70,Sheet2!$D$2:$E$5,2,FALSE)*F70*D70),"",(VLOOKUP(E70,Sheet2!$A$2:$B$12,2,FALSE)*VLOOKUP(G70,Sheet2!$D$2:$E$5,2,FALSE)*F70*D70))</f>
        <v/>
      </c>
      <c r="I70" s="7"/>
      <c r="J70" s="13"/>
      <c r="K70" s="21"/>
      <c r="L70" s="21" t="str">
        <f t="shared" si="0"/>
        <v/>
      </c>
      <c r="M70" s="22"/>
      <c r="N70" s="21"/>
      <c r="O70" s="21"/>
      <c r="P70" s="21"/>
      <c r="Q70" s="21"/>
      <c r="R70" s="21"/>
      <c r="S70" s="21"/>
      <c r="T70" s="21"/>
      <c r="U70" s="21"/>
    </row>
    <row r="71" spans="1:21" x14ac:dyDescent="0.25">
      <c r="A71" s="52"/>
      <c r="B71" s="52">
        <v>4</v>
      </c>
      <c r="C71" s="12" t="s">
        <v>19</v>
      </c>
      <c r="D71" s="7"/>
      <c r="E71" s="7"/>
      <c r="F71" s="8"/>
      <c r="G71" s="9"/>
      <c r="H71" s="14" t="str">
        <f>IF(ISERROR(VLOOKUP(E71,Sheet2!$A$2:$B$12,2,FALSE)*VLOOKUP(G71,Sheet2!$D$2:$E$5,2,FALSE)*F71*D71),"",(VLOOKUP(E71,Sheet2!$A$2:$B$12,2,FALSE)*VLOOKUP(G71,Sheet2!$D$2:$E$5,2,FALSE)*F71*D71))</f>
        <v/>
      </c>
      <c r="I71" s="7"/>
      <c r="J71" s="13"/>
      <c r="K71" s="21"/>
      <c r="L71" s="21" t="str">
        <f t="shared" si="0"/>
        <v/>
      </c>
      <c r="M71" s="22" t="str">
        <f t="shared" si="1"/>
        <v/>
      </c>
      <c r="N71" s="21"/>
      <c r="O71" s="21"/>
      <c r="P71" s="21"/>
      <c r="Q71" s="21"/>
      <c r="R71" s="21"/>
      <c r="S71" s="21"/>
      <c r="T71" s="21"/>
      <c r="U71" s="21"/>
    </row>
    <row r="72" spans="1:21" x14ac:dyDescent="0.25">
      <c r="A72" s="52"/>
      <c r="B72" s="52"/>
      <c r="C72" s="12" t="s">
        <v>20</v>
      </c>
      <c r="D72" s="7"/>
      <c r="E72" s="7"/>
      <c r="F72" s="8"/>
      <c r="G72" s="9"/>
      <c r="H72" s="14" t="str">
        <f>IF(ISERROR(VLOOKUP(E72,Sheet2!$A$2:$B$12,2,FALSE)*VLOOKUP(G72,Sheet2!$D$2:$E$5,2,FALSE)*F72*D72),"",(VLOOKUP(E72,Sheet2!$A$2:$B$12,2,FALSE)*VLOOKUP(G72,Sheet2!$D$2:$E$5,2,FALSE)*F72*D72))</f>
        <v/>
      </c>
      <c r="I72" s="7"/>
      <c r="J72" s="13"/>
      <c r="K72" s="21"/>
      <c r="L72" s="21" t="str">
        <f t="shared" si="0"/>
        <v/>
      </c>
      <c r="M72" s="22"/>
      <c r="N72" s="21"/>
      <c r="O72" s="21"/>
      <c r="P72" s="21"/>
      <c r="Q72" s="21"/>
      <c r="R72" s="21"/>
      <c r="S72" s="21"/>
      <c r="T72" s="21"/>
      <c r="U72" s="21"/>
    </row>
    <row r="73" spans="1:21" x14ac:dyDescent="0.25">
      <c r="A73" s="52" t="s">
        <v>42</v>
      </c>
      <c r="B73" s="52">
        <v>1</v>
      </c>
      <c r="C73" s="12" t="s">
        <v>19</v>
      </c>
      <c r="D73" s="7"/>
      <c r="E73" s="7"/>
      <c r="F73" s="8"/>
      <c r="G73" s="9"/>
      <c r="H73" s="14" t="str">
        <f>IF(ISERROR(VLOOKUP(E73,Sheet2!$A$2:$B$12,2,FALSE)*VLOOKUP(G73,Sheet2!$D$2:$E$5,2,FALSE)*F73*D73),"",(VLOOKUP(E73,Sheet2!$A$2:$B$12,2,FALSE)*VLOOKUP(G73,Sheet2!$D$2:$E$5,2,FALSE)*F73*D73))</f>
        <v/>
      </c>
      <c r="I73" s="7"/>
      <c r="J73" s="13"/>
      <c r="K73" s="21"/>
      <c r="L73" s="21" t="str">
        <f t="shared" si="0"/>
        <v/>
      </c>
      <c r="M73" s="22" t="str">
        <f t="shared" si="1"/>
        <v/>
      </c>
      <c r="N73" s="21"/>
      <c r="O73" s="21"/>
      <c r="P73" s="21"/>
      <c r="Q73" s="21"/>
      <c r="R73" s="21"/>
      <c r="S73" s="21"/>
      <c r="T73" s="21"/>
      <c r="U73" s="21"/>
    </row>
    <row r="74" spans="1:21" x14ac:dyDescent="0.25">
      <c r="A74" s="52"/>
      <c r="B74" s="52"/>
      <c r="C74" s="12" t="s">
        <v>20</v>
      </c>
      <c r="D74" s="7"/>
      <c r="E74" s="7"/>
      <c r="F74" s="8"/>
      <c r="G74" s="9"/>
      <c r="H74" s="14" t="str">
        <f>IF(ISERROR(VLOOKUP(E74,Sheet2!$A$2:$B$12,2,FALSE)*VLOOKUP(G74,Sheet2!$D$2:$E$5,2,FALSE)*F74*D74),"",(VLOOKUP(E74,Sheet2!$A$2:$B$12,2,FALSE)*VLOOKUP(G74,Sheet2!$D$2:$E$5,2,FALSE)*F74*D74))</f>
        <v/>
      </c>
      <c r="I74" s="7"/>
      <c r="J74" s="13"/>
      <c r="K74" s="21"/>
      <c r="L74" s="21" t="str">
        <f t="shared" ref="L74:L104" si="2">IF(ISNUMBER(H74),H74,IF(ISNUMBER(I74),I74,""))</f>
        <v/>
      </c>
      <c r="M74" s="22"/>
      <c r="N74" s="21"/>
      <c r="O74" s="21"/>
      <c r="P74" s="21"/>
      <c r="Q74" s="21"/>
      <c r="R74" s="21"/>
      <c r="S74" s="21"/>
      <c r="T74" s="21"/>
      <c r="U74" s="21"/>
    </row>
    <row r="75" spans="1:21" x14ac:dyDescent="0.25">
      <c r="A75" s="52"/>
      <c r="B75" s="52">
        <v>2</v>
      </c>
      <c r="C75" s="12" t="s">
        <v>19</v>
      </c>
      <c r="D75" s="7"/>
      <c r="E75" s="7"/>
      <c r="F75" s="8"/>
      <c r="G75" s="9"/>
      <c r="H75" s="14" t="str">
        <f>IF(ISERROR(VLOOKUP(E75,Sheet2!$A$2:$B$12,2,FALSE)*VLOOKUP(G75,Sheet2!$D$2:$E$5,2,FALSE)*F75*D75),"",(VLOOKUP(E75,Sheet2!$A$2:$B$12,2,FALSE)*VLOOKUP(G75,Sheet2!$D$2:$E$5,2,FALSE)*F75*D75))</f>
        <v/>
      </c>
      <c r="I75" s="7"/>
      <c r="J75" s="13"/>
      <c r="K75" s="21"/>
      <c r="L75" s="21" t="str">
        <f t="shared" si="2"/>
        <v/>
      </c>
      <c r="M75" s="22" t="str">
        <f t="shared" ref="M75:M103" si="3">IF(SUM(L75:L76)&lt;&gt;0,SUM(L75:L76),"")</f>
        <v/>
      </c>
      <c r="N75" s="21"/>
      <c r="O75" s="21"/>
      <c r="P75" s="21"/>
      <c r="Q75" s="21"/>
      <c r="R75" s="21"/>
      <c r="S75" s="21"/>
      <c r="T75" s="21"/>
      <c r="U75" s="21"/>
    </row>
    <row r="76" spans="1:21" x14ac:dyDescent="0.25">
      <c r="A76" s="52"/>
      <c r="B76" s="52"/>
      <c r="C76" s="12" t="s">
        <v>20</v>
      </c>
      <c r="D76" s="7"/>
      <c r="E76" s="7"/>
      <c r="F76" s="8"/>
      <c r="G76" s="9"/>
      <c r="H76" s="14" t="str">
        <f>IF(ISERROR(VLOOKUP(E76,Sheet2!$A$2:$B$12,2,FALSE)*VLOOKUP(G76,Sheet2!$D$2:$E$5,2,FALSE)*F76*D76),"",(VLOOKUP(E76,Sheet2!$A$2:$B$12,2,FALSE)*VLOOKUP(G76,Sheet2!$D$2:$E$5,2,FALSE)*F76*D76))</f>
        <v/>
      </c>
      <c r="I76" s="7"/>
      <c r="J76" s="13"/>
      <c r="K76" s="21"/>
      <c r="L76" s="21" t="str">
        <f t="shared" si="2"/>
        <v/>
      </c>
      <c r="M76" s="22"/>
      <c r="N76" s="21"/>
      <c r="O76" s="21"/>
      <c r="P76" s="21"/>
      <c r="Q76" s="21"/>
      <c r="R76" s="21"/>
      <c r="S76" s="21"/>
      <c r="T76" s="21"/>
      <c r="U76" s="21"/>
    </row>
    <row r="77" spans="1:21" x14ac:dyDescent="0.25">
      <c r="A77" s="52"/>
      <c r="B77" s="52">
        <v>3</v>
      </c>
      <c r="C77" s="12" t="s">
        <v>19</v>
      </c>
      <c r="D77" s="7"/>
      <c r="E77" s="7"/>
      <c r="F77" s="8"/>
      <c r="G77" s="9"/>
      <c r="H77" s="14" t="str">
        <f>IF(ISERROR(VLOOKUP(E77,Sheet2!$A$2:$B$12,2,FALSE)*VLOOKUP(G77,Sheet2!$D$2:$E$5,2,FALSE)*F77*D77),"",(VLOOKUP(E77,Sheet2!$A$2:$B$12,2,FALSE)*VLOOKUP(G77,Sheet2!$D$2:$E$5,2,FALSE)*F77*D77))</f>
        <v/>
      </c>
      <c r="I77" s="7"/>
      <c r="J77" s="13"/>
      <c r="K77" s="21"/>
      <c r="L77" s="21" t="str">
        <f t="shared" si="2"/>
        <v/>
      </c>
      <c r="M77" s="22" t="str">
        <f t="shared" si="3"/>
        <v/>
      </c>
      <c r="N77" s="21"/>
      <c r="O77" s="21"/>
      <c r="P77" s="21"/>
      <c r="Q77" s="21"/>
      <c r="R77" s="21"/>
      <c r="S77" s="21"/>
      <c r="T77" s="21"/>
      <c r="U77" s="21"/>
    </row>
    <row r="78" spans="1:21" x14ac:dyDescent="0.25">
      <c r="A78" s="52"/>
      <c r="B78" s="52"/>
      <c r="C78" s="12" t="s">
        <v>20</v>
      </c>
      <c r="D78" s="7"/>
      <c r="E78" s="7"/>
      <c r="F78" s="8"/>
      <c r="G78" s="9"/>
      <c r="H78" s="14" t="str">
        <f>IF(ISERROR(VLOOKUP(E78,Sheet2!$A$2:$B$12,2,FALSE)*VLOOKUP(G78,Sheet2!$D$2:$E$5,2,FALSE)*F78*D78),"",(VLOOKUP(E78,Sheet2!$A$2:$B$12,2,FALSE)*VLOOKUP(G78,Sheet2!$D$2:$E$5,2,FALSE)*F78*D78))</f>
        <v/>
      </c>
      <c r="I78" s="7"/>
      <c r="J78" s="13"/>
      <c r="K78" s="21"/>
      <c r="L78" s="21" t="str">
        <f t="shared" si="2"/>
        <v/>
      </c>
      <c r="M78" s="22"/>
      <c r="N78" s="21"/>
      <c r="O78" s="21"/>
      <c r="P78" s="21"/>
      <c r="Q78" s="21"/>
      <c r="R78" s="21"/>
      <c r="S78" s="21"/>
      <c r="T78" s="21"/>
      <c r="U78" s="21"/>
    </row>
    <row r="79" spans="1:21" x14ac:dyDescent="0.25">
      <c r="A79" s="52"/>
      <c r="B79" s="52">
        <v>4</v>
      </c>
      <c r="C79" s="12" t="s">
        <v>19</v>
      </c>
      <c r="D79" s="7"/>
      <c r="E79" s="7"/>
      <c r="F79" s="8"/>
      <c r="G79" s="9"/>
      <c r="H79" s="14" t="str">
        <f>IF(ISERROR(VLOOKUP(E79,Sheet2!$A$2:$B$12,2,FALSE)*VLOOKUP(G79,Sheet2!$D$2:$E$5,2,FALSE)*F79*D79),"",(VLOOKUP(E79,Sheet2!$A$2:$B$12,2,FALSE)*VLOOKUP(G79,Sheet2!$D$2:$E$5,2,FALSE)*F79*D79))</f>
        <v/>
      </c>
      <c r="I79" s="7"/>
      <c r="J79" s="13"/>
      <c r="K79" s="21"/>
      <c r="L79" s="21" t="str">
        <f t="shared" si="2"/>
        <v/>
      </c>
      <c r="M79" s="22" t="str">
        <f t="shared" si="3"/>
        <v/>
      </c>
      <c r="N79" s="21"/>
      <c r="O79" s="21"/>
      <c r="P79" s="21"/>
      <c r="Q79" s="21"/>
      <c r="R79" s="21"/>
      <c r="S79" s="21"/>
      <c r="T79" s="21"/>
      <c r="U79" s="21"/>
    </row>
    <row r="80" spans="1:21" x14ac:dyDescent="0.25">
      <c r="A80" s="52"/>
      <c r="B80" s="52"/>
      <c r="C80" s="12" t="s">
        <v>20</v>
      </c>
      <c r="D80" s="7"/>
      <c r="E80" s="7"/>
      <c r="F80" s="8"/>
      <c r="G80" s="9"/>
      <c r="H80" s="14" t="str">
        <f>IF(ISERROR(VLOOKUP(E80,Sheet2!$A$2:$B$12,2,FALSE)*VLOOKUP(G80,Sheet2!$D$2:$E$5,2,FALSE)*F80*D80),"",(VLOOKUP(E80,Sheet2!$A$2:$B$12,2,FALSE)*VLOOKUP(G80,Sheet2!$D$2:$E$5,2,FALSE)*F80*D80))</f>
        <v/>
      </c>
      <c r="I80" s="7"/>
      <c r="J80" s="13"/>
      <c r="K80" s="21"/>
      <c r="L80" s="21" t="str">
        <f t="shared" si="2"/>
        <v/>
      </c>
      <c r="M80" s="22"/>
      <c r="N80" s="21"/>
      <c r="O80" s="21"/>
      <c r="P80" s="21"/>
      <c r="Q80" s="21"/>
      <c r="R80" s="21"/>
      <c r="S80" s="21"/>
      <c r="T80" s="21"/>
      <c r="U80" s="21"/>
    </row>
    <row r="81" spans="1:21" x14ac:dyDescent="0.25">
      <c r="A81" s="52" t="s">
        <v>16</v>
      </c>
      <c r="B81" s="52">
        <v>1</v>
      </c>
      <c r="C81" s="12" t="s">
        <v>19</v>
      </c>
      <c r="D81" s="7"/>
      <c r="E81" s="7"/>
      <c r="F81" s="8"/>
      <c r="G81" s="9"/>
      <c r="H81" s="14" t="str">
        <f>IF(ISERROR(VLOOKUP(E81,Sheet2!$A$2:$B$12,2,FALSE)*VLOOKUP(G81,Sheet2!$D$2:$E$5,2,FALSE)*F81*D81),"",(VLOOKUP(E81,Sheet2!$A$2:$B$12,2,FALSE)*VLOOKUP(G81,Sheet2!$D$2:$E$5,2,FALSE)*F81*D81))</f>
        <v/>
      </c>
      <c r="I81" s="7"/>
      <c r="J81" s="13"/>
      <c r="K81" s="21"/>
      <c r="L81" s="21" t="str">
        <f t="shared" si="2"/>
        <v/>
      </c>
      <c r="M81" s="22" t="str">
        <f t="shared" si="3"/>
        <v/>
      </c>
      <c r="N81" s="21"/>
      <c r="O81" s="21"/>
      <c r="P81" s="21"/>
      <c r="Q81" s="21"/>
      <c r="R81" s="21"/>
      <c r="S81" s="21"/>
      <c r="T81" s="21"/>
      <c r="U81" s="21"/>
    </row>
    <row r="82" spans="1:21" x14ac:dyDescent="0.25">
      <c r="A82" s="52"/>
      <c r="B82" s="52"/>
      <c r="C82" s="12" t="s">
        <v>20</v>
      </c>
      <c r="D82" s="7"/>
      <c r="E82" s="7"/>
      <c r="F82" s="8"/>
      <c r="G82" s="9"/>
      <c r="H82" s="14" t="str">
        <f>IF(ISERROR(VLOOKUP(E82,Sheet2!$A$2:$B$12,2,FALSE)*VLOOKUP(G82,Sheet2!$D$2:$E$5,2,FALSE)*F82*D82),"",(VLOOKUP(E82,Sheet2!$A$2:$B$12,2,FALSE)*VLOOKUP(G82,Sheet2!$D$2:$E$5,2,FALSE)*F82*D82))</f>
        <v/>
      </c>
      <c r="I82" s="7"/>
      <c r="J82" s="13"/>
      <c r="K82" s="21"/>
      <c r="L82" s="21" t="str">
        <f t="shared" si="2"/>
        <v/>
      </c>
      <c r="M82" s="22"/>
      <c r="N82" s="21"/>
      <c r="O82" s="21"/>
      <c r="P82" s="21"/>
      <c r="Q82" s="21"/>
      <c r="R82" s="21"/>
      <c r="S82" s="21"/>
      <c r="T82" s="21"/>
      <c r="U82" s="21"/>
    </row>
    <row r="83" spans="1:21" x14ac:dyDescent="0.25">
      <c r="A83" s="52"/>
      <c r="B83" s="52">
        <v>2</v>
      </c>
      <c r="C83" s="12" t="s">
        <v>19</v>
      </c>
      <c r="D83" s="7"/>
      <c r="E83" s="7"/>
      <c r="F83" s="8"/>
      <c r="G83" s="9"/>
      <c r="H83" s="14" t="str">
        <f>IF(ISERROR(VLOOKUP(E83,Sheet2!$A$2:$B$12,2,FALSE)*VLOOKUP(G83,Sheet2!$D$2:$E$5,2,FALSE)*F83*D83),"",(VLOOKUP(E83,Sheet2!$A$2:$B$12,2,FALSE)*VLOOKUP(G83,Sheet2!$D$2:$E$5,2,FALSE)*F83*D83))</f>
        <v/>
      </c>
      <c r="I83" s="7"/>
      <c r="J83" s="13"/>
      <c r="K83" s="21"/>
      <c r="L83" s="21" t="str">
        <f t="shared" si="2"/>
        <v/>
      </c>
      <c r="M83" s="22" t="str">
        <f t="shared" si="3"/>
        <v/>
      </c>
      <c r="N83" s="21"/>
      <c r="O83" s="21"/>
      <c r="P83" s="21"/>
      <c r="Q83" s="21"/>
      <c r="R83" s="21"/>
      <c r="S83" s="21"/>
      <c r="T83" s="21"/>
      <c r="U83" s="21"/>
    </row>
    <row r="84" spans="1:21" x14ac:dyDescent="0.25">
      <c r="A84" s="52"/>
      <c r="B84" s="52"/>
      <c r="C84" s="12" t="s">
        <v>20</v>
      </c>
      <c r="D84" s="7"/>
      <c r="E84" s="7"/>
      <c r="F84" s="8"/>
      <c r="G84" s="9"/>
      <c r="H84" s="14" t="str">
        <f>IF(ISERROR(VLOOKUP(E84,Sheet2!$A$2:$B$12,2,FALSE)*VLOOKUP(G84,Sheet2!$D$2:$E$5,2,FALSE)*F84*D84),"",(VLOOKUP(E84,Sheet2!$A$2:$B$12,2,FALSE)*VLOOKUP(G84,Sheet2!$D$2:$E$5,2,FALSE)*F84*D84))</f>
        <v/>
      </c>
      <c r="I84" s="7"/>
      <c r="J84" s="13"/>
      <c r="K84" s="21"/>
      <c r="L84" s="21" t="str">
        <f t="shared" si="2"/>
        <v/>
      </c>
      <c r="M84" s="22"/>
      <c r="N84" s="21"/>
      <c r="O84" s="21"/>
      <c r="P84" s="21"/>
      <c r="Q84" s="21"/>
      <c r="R84" s="21"/>
      <c r="S84" s="21"/>
      <c r="T84" s="21"/>
      <c r="U84" s="21"/>
    </row>
    <row r="85" spans="1:21" x14ac:dyDescent="0.25">
      <c r="A85" s="52"/>
      <c r="B85" s="52">
        <v>3</v>
      </c>
      <c r="C85" s="12" t="s">
        <v>19</v>
      </c>
      <c r="D85" s="7"/>
      <c r="E85" s="7"/>
      <c r="F85" s="8"/>
      <c r="G85" s="9"/>
      <c r="H85" s="14" t="str">
        <f>IF(ISERROR(VLOOKUP(E85,Sheet2!$A$2:$B$12,2,FALSE)*VLOOKUP(G85,Sheet2!$D$2:$E$5,2,FALSE)*F85*D85),"",(VLOOKUP(E85,Sheet2!$A$2:$B$12,2,FALSE)*VLOOKUP(G85,Sheet2!$D$2:$E$5,2,FALSE)*F85*D85))</f>
        <v/>
      </c>
      <c r="I85" s="7"/>
      <c r="J85" s="13"/>
      <c r="K85" s="21"/>
      <c r="L85" s="21" t="str">
        <f t="shared" si="2"/>
        <v/>
      </c>
      <c r="M85" s="22" t="str">
        <f t="shared" si="3"/>
        <v/>
      </c>
      <c r="N85" s="21"/>
      <c r="O85" s="21"/>
      <c r="P85" s="21"/>
      <c r="Q85" s="21"/>
      <c r="R85" s="21"/>
      <c r="S85" s="21"/>
      <c r="T85" s="21"/>
      <c r="U85" s="21"/>
    </row>
    <row r="86" spans="1:21" x14ac:dyDescent="0.25">
      <c r="A86" s="52"/>
      <c r="B86" s="52"/>
      <c r="C86" s="12" t="s">
        <v>20</v>
      </c>
      <c r="D86" s="7"/>
      <c r="E86" s="7"/>
      <c r="F86" s="8"/>
      <c r="G86" s="9"/>
      <c r="H86" s="14" t="str">
        <f>IF(ISERROR(VLOOKUP(E86,Sheet2!$A$2:$B$12,2,FALSE)*VLOOKUP(G86,Sheet2!$D$2:$E$5,2,FALSE)*F86*D86),"",(VLOOKUP(E86,Sheet2!$A$2:$B$12,2,FALSE)*VLOOKUP(G86,Sheet2!$D$2:$E$5,2,FALSE)*F86*D86))</f>
        <v/>
      </c>
      <c r="I86" s="7"/>
      <c r="J86" s="13"/>
      <c r="K86" s="21"/>
      <c r="L86" s="21" t="str">
        <f t="shared" si="2"/>
        <v/>
      </c>
      <c r="M86" s="22"/>
      <c r="N86" s="21"/>
      <c r="O86" s="21"/>
      <c r="P86" s="21"/>
      <c r="Q86" s="21"/>
      <c r="R86" s="21"/>
      <c r="S86" s="21"/>
      <c r="T86" s="21"/>
      <c r="U86" s="21"/>
    </row>
    <row r="87" spans="1:21" x14ac:dyDescent="0.25">
      <c r="A87" s="52"/>
      <c r="B87" s="52">
        <v>4</v>
      </c>
      <c r="C87" s="12" t="s">
        <v>19</v>
      </c>
      <c r="D87" s="7"/>
      <c r="E87" s="7"/>
      <c r="F87" s="8"/>
      <c r="G87" s="9"/>
      <c r="H87" s="14" t="str">
        <f>IF(ISERROR(VLOOKUP(E87,Sheet2!$A$2:$B$12,2,FALSE)*VLOOKUP(G87,Sheet2!$D$2:$E$5,2,FALSE)*F87*D87),"",(VLOOKUP(E87,Sheet2!$A$2:$B$12,2,FALSE)*VLOOKUP(G87,Sheet2!$D$2:$E$5,2,FALSE)*F87*D87))</f>
        <v/>
      </c>
      <c r="I87" s="7"/>
      <c r="J87" s="13"/>
      <c r="K87" s="21"/>
      <c r="L87" s="21" t="str">
        <f t="shared" si="2"/>
        <v/>
      </c>
      <c r="M87" s="22" t="str">
        <f t="shared" si="3"/>
        <v/>
      </c>
      <c r="N87" s="21"/>
      <c r="O87" s="21"/>
      <c r="P87" s="21"/>
      <c r="Q87" s="21"/>
      <c r="R87" s="21"/>
      <c r="S87" s="21"/>
      <c r="T87" s="21"/>
      <c r="U87" s="21"/>
    </row>
    <row r="88" spans="1:21" x14ac:dyDescent="0.25">
      <c r="A88" s="52"/>
      <c r="B88" s="52"/>
      <c r="C88" s="12" t="s">
        <v>20</v>
      </c>
      <c r="D88" s="7"/>
      <c r="E88" s="7"/>
      <c r="F88" s="8"/>
      <c r="G88" s="9"/>
      <c r="H88" s="14" t="str">
        <f>IF(ISERROR(VLOOKUP(E88,Sheet2!$A$2:$B$12,2,FALSE)*VLOOKUP(G88,Sheet2!$D$2:$E$5,2,FALSE)*F88*D88),"",(VLOOKUP(E88,Sheet2!$A$2:$B$12,2,FALSE)*VLOOKUP(G88,Sheet2!$D$2:$E$5,2,FALSE)*F88*D88))</f>
        <v/>
      </c>
      <c r="I88" s="7"/>
      <c r="J88" s="13"/>
      <c r="K88" s="21"/>
      <c r="L88" s="21" t="str">
        <f t="shared" si="2"/>
        <v/>
      </c>
      <c r="M88" s="22"/>
      <c r="N88" s="21"/>
      <c r="O88" s="21"/>
      <c r="P88" s="21"/>
      <c r="Q88" s="21"/>
      <c r="R88" s="21"/>
      <c r="S88" s="21"/>
      <c r="T88" s="21"/>
      <c r="U88" s="21"/>
    </row>
    <row r="89" spans="1:21" x14ac:dyDescent="0.25">
      <c r="A89" s="52" t="s">
        <v>17</v>
      </c>
      <c r="B89" s="52">
        <v>1</v>
      </c>
      <c r="C89" s="12" t="s">
        <v>19</v>
      </c>
      <c r="D89" s="7"/>
      <c r="E89" s="7"/>
      <c r="F89" s="8"/>
      <c r="G89" s="9"/>
      <c r="H89" s="14" t="str">
        <f>IF(ISERROR(VLOOKUP(E89,Sheet2!$A$2:$B$12,2,FALSE)*VLOOKUP(G89,Sheet2!$D$2:$E$5,2,FALSE)*F89*D89),"",(VLOOKUP(E89,Sheet2!$A$2:$B$12,2,FALSE)*VLOOKUP(G89,Sheet2!$D$2:$E$5,2,FALSE)*F89*D89))</f>
        <v/>
      </c>
      <c r="I89" s="7"/>
      <c r="J89" s="13"/>
      <c r="K89" s="21"/>
      <c r="L89" s="21" t="str">
        <f t="shared" si="2"/>
        <v/>
      </c>
      <c r="M89" s="22" t="str">
        <f t="shared" si="3"/>
        <v/>
      </c>
      <c r="N89" s="21"/>
      <c r="O89" s="21"/>
      <c r="P89" s="21"/>
      <c r="Q89" s="21"/>
      <c r="R89" s="21"/>
      <c r="S89" s="21"/>
      <c r="T89" s="21"/>
      <c r="U89" s="21"/>
    </row>
    <row r="90" spans="1:21" x14ac:dyDescent="0.25">
      <c r="A90" s="52"/>
      <c r="B90" s="52"/>
      <c r="C90" s="12" t="s">
        <v>20</v>
      </c>
      <c r="D90" s="7"/>
      <c r="E90" s="7"/>
      <c r="F90" s="8"/>
      <c r="G90" s="9"/>
      <c r="H90" s="14" t="str">
        <f>IF(ISERROR(VLOOKUP(E90,Sheet2!$A$2:$B$12,2,FALSE)*VLOOKUP(G90,Sheet2!$D$2:$E$5,2,FALSE)*F90*D90),"",(VLOOKUP(E90,Sheet2!$A$2:$B$12,2,FALSE)*VLOOKUP(G90,Sheet2!$D$2:$E$5,2,FALSE)*F90*D90))</f>
        <v/>
      </c>
      <c r="I90" s="7"/>
      <c r="J90" s="13"/>
      <c r="K90" s="21"/>
      <c r="L90" s="21" t="str">
        <f t="shared" si="2"/>
        <v/>
      </c>
      <c r="M90" s="22"/>
      <c r="N90" s="21"/>
      <c r="O90" s="21"/>
      <c r="P90" s="21"/>
      <c r="Q90" s="21"/>
      <c r="R90" s="21"/>
      <c r="S90" s="21"/>
      <c r="T90" s="21"/>
      <c r="U90" s="21"/>
    </row>
    <row r="91" spans="1:21" x14ac:dyDescent="0.25">
      <c r="A91" s="52"/>
      <c r="B91" s="52">
        <v>2</v>
      </c>
      <c r="C91" s="12" t="s">
        <v>19</v>
      </c>
      <c r="D91" s="7"/>
      <c r="E91" s="7"/>
      <c r="F91" s="8"/>
      <c r="G91" s="9"/>
      <c r="H91" s="14" t="str">
        <f>IF(ISERROR(VLOOKUP(E91,Sheet2!$A$2:$B$12,2,FALSE)*VLOOKUP(G91,Sheet2!$D$2:$E$5,2,FALSE)*F91*D91),"",(VLOOKUP(E91,Sheet2!$A$2:$B$12,2,FALSE)*VLOOKUP(G91,Sheet2!$D$2:$E$5,2,FALSE)*F91*D91))</f>
        <v/>
      </c>
      <c r="I91" s="7"/>
      <c r="J91" s="13"/>
      <c r="K91" s="21"/>
      <c r="L91" s="21" t="str">
        <f t="shared" si="2"/>
        <v/>
      </c>
      <c r="M91" s="22" t="str">
        <f t="shared" si="3"/>
        <v/>
      </c>
      <c r="N91" s="21"/>
      <c r="O91" s="21"/>
      <c r="P91" s="21"/>
      <c r="Q91" s="21"/>
      <c r="R91" s="21"/>
      <c r="S91" s="21"/>
      <c r="T91" s="21"/>
      <c r="U91" s="21"/>
    </row>
    <row r="92" spans="1:21" x14ac:dyDescent="0.25">
      <c r="A92" s="52"/>
      <c r="B92" s="52"/>
      <c r="C92" s="12" t="s">
        <v>20</v>
      </c>
      <c r="D92" s="7"/>
      <c r="E92" s="7"/>
      <c r="F92" s="8"/>
      <c r="G92" s="9"/>
      <c r="H92" s="14" t="str">
        <f>IF(ISERROR(VLOOKUP(E92,Sheet2!$A$2:$B$12,2,FALSE)*VLOOKUP(G92,Sheet2!$D$2:$E$5,2,FALSE)*F92*D92),"",(VLOOKUP(E92,Sheet2!$A$2:$B$12,2,FALSE)*VLOOKUP(G92,Sheet2!$D$2:$E$5,2,FALSE)*F92*D92))</f>
        <v/>
      </c>
      <c r="I92" s="7"/>
      <c r="J92" s="13"/>
      <c r="K92" s="21"/>
      <c r="L92" s="21" t="str">
        <f t="shared" si="2"/>
        <v/>
      </c>
      <c r="M92" s="22"/>
      <c r="N92" s="21"/>
      <c r="O92" s="21"/>
      <c r="P92" s="21"/>
      <c r="Q92" s="21"/>
      <c r="R92" s="21"/>
      <c r="S92" s="21"/>
      <c r="T92" s="21"/>
      <c r="U92" s="21"/>
    </row>
    <row r="93" spans="1:21" x14ac:dyDescent="0.25">
      <c r="A93" s="52"/>
      <c r="B93" s="52">
        <v>3</v>
      </c>
      <c r="C93" s="12" t="s">
        <v>19</v>
      </c>
      <c r="D93" s="7"/>
      <c r="E93" s="7"/>
      <c r="F93" s="8"/>
      <c r="G93" s="9"/>
      <c r="H93" s="14" t="str">
        <f>IF(ISERROR(VLOOKUP(E93,Sheet2!$A$2:$B$12,2,FALSE)*VLOOKUP(G93,Sheet2!$D$2:$E$5,2,FALSE)*F93*D93),"",(VLOOKUP(E93,Sheet2!$A$2:$B$12,2,FALSE)*VLOOKUP(G93,Sheet2!$D$2:$E$5,2,FALSE)*F93*D93))</f>
        <v/>
      </c>
      <c r="I93" s="7"/>
      <c r="J93" s="13"/>
      <c r="K93" s="21"/>
      <c r="L93" s="21" t="str">
        <f t="shared" si="2"/>
        <v/>
      </c>
      <c r="M93" s="22" t="str">
        <f t="shared" si="3"/>
        <v/>
      </c>
      <c r="N93" s="21"/>
      <c r="O93" s="21"/>
      <c r="P93" s="21"/>
      <c r="Q93" s="21"/>
      <c r="R93" s="21"/>
      <c r="S93" s="21"/>
      <c r="T93" s="21"/>
      <c r="U93" s="21"/>
    </row>
    <row r="94" spans="1:21" x14ac:dyDescent="0.25">
      <c r="A94" s="52"/>
      <c r="B94" s="52"/>
      <c r="C94" s="12" t="s">
        <v>20</v>
      </c>
      <c r="D94" s="7"/>
      <c r="E94" s="7"/>
      <c r="F94" s="8"/>
      <c r="G94" s="9"/>
      <c r="H94" s="14" t="str">
        <f>IF(ISERROR(VLOOKUP(E94,Sheet2!$A$2:$B$12,2,FALSE)*VLOOKUP(G94,Sheet2!$D$2:$E$5,2,FALSE)*F94*D94),"",(VLOOKUP(E94,Sheet2!$A$2:$B$12,2,FALSE)*VLOOKUP(G94,Sheet2!$D$2:$E$5,2,FALSE)*F94*D94))</f>
        <v/>
      </c>
      <c r="I94" s="7"/>
      <c r="J94" s="13"/>
      <c r="K94" s="21"/>
      <c r="L94" s="21" t="str">
        <f t="shared" si="2"/>
        <v/>
      </c>
      <c r="M94" s="22"/>
      <c r="N94" s="21"/>
      <c r="O94" s="21"/>
      <c r="P94" s="21"/>
      <c r="Q94" s="21"/>
      <c r="R94" s="21"/>
      <c r="S94" s="21"/>
      <c r="T94" s="21"/>
      <c r="U94" s="21"/>
    </row>
    <row r="95" spans="1:21" x14ac:dyDescent="0.25">
      <c r="A95" s="52"/>
      <c r="B95" s="52">
        <v>4</v>
      </c>
      <c r="C95" s="12" t="s">
        <v>19</v>
      </c>
      <c r="D95" s="7"/>
      <c r="E95" s="7"/>
      <c r="F95" s="8"/>
      <c r="G95" s="9"/>
      <c r="H95" s="14" t="str">
        <f>IF(ISERROR(VLOOKUP(E95,Sheet2!$A$2:$B$12,2,FALSE)*VLOOKUP(G95,Sheet2!$D$2:$E$5,2,FALSE)*F95*D95),"",(VLOOKUP(E95,Sheet2!$A$2:$B$12,2,FALSE)*VLOOKUP(G95,Sheet2!$D$2:$E$5,2,FALSE)*F95*D95))</f>
        <v/>
      </c>
      <c r="I95" s="7"/>
      <c r="J95" s="13"/>
      <c r="K95" s="21"/>
      <c r="L95" s="21" t="str">
        <f t="shared" si="2"/>
        <v/>
      </c>
      <c r="M95" s="22" t="str">
        <f t="shared" si="3"/>
        <v/>
      </c>
      <c r="N95" s="21"/>
      <c r="O95" s="21"/>
      <c r="P95" s="21"/>
      <c r="Q95" s="21"/>
      <c r="R95" s="21"/>
      <c r="S95" s="21"/>
      <c r="T95" s="21"/>
      <c r="U95" s="21"/>
    </row>
    <row r="96" spans="1:21" x14ac:dyDescent="0.25">
      <c r="A96" s="52"/>
      <c r="B96" s="52"/>
      <c r="C96" s="12" t="s">
        <v>20</v>
      </c>
      <c r="D96" s="7"/>
      <c r="E96" s="7"/>
      <c r="F96" s="8"/>
      <c r="G96" s="9"/>
      <c r="H96" s="14" t="str">
        <f>IF(ISERROR(VLOOKUP(E96,Sheet2!$A$2:$B$12,2,FALSE)*VLOOKUP(G96,Sheet2!$D$2:$E$5,2,FALSE)*F96*D96),"",(VLOOKUP(E96,Sheet2!$A$2:$B$12,2,FALSE)*VLOOKUP(G96,Sheet2!$D$2:$E$5,2,FALSE)*F96*D96))</f>
        <v/>
      </c>
      <c r="I96" s="7"/>
      <c r="J96" s="13"/>
      <c r="K96" s="21"/>
      <c r="L96" s="21" t="str">
        <f t="shared" si="2"/>
        <v/>
      </c>
      <c r="M96" s="22"/>
      <c r="N96" s="21"/>
      <c r="O96" s="21"/>
      <c r="P96" s="21"/>
      <c r="Q96" s="21"/>
      <c r="R96" s="21"/>
      <c r="S96" s="21"/>
      <c r="T96" s="21"/>
      <c r="U96" s="21"/>
    </row>
    <row r="97" spans="1:21" x14ac:dyDescent="0.25">
      <c r="A97" s="55" t="s">
        <v>18</v>
      </c>
      <c r="B97" s="52">
        <v>1</v>
      </c>
      <c r="C97" s="12" t="s">
        <v>19</v>
      </c>
      <c r="D97" s="7"/>
      <c r="E97" s="7"/>
      <c r="F97" s="8"/>
      <c r="G97" s="9"/>
      <c r="H97" s="14" t="str">
        <f>IF(ISERROR(VLOOKUP(E97,Sheet2!$A$2:$B$12,2,FALSE)*VLOOKUP(G97,Sheet2!$D$2:$E$5,2,FALSE)*F97*D97),"",(VLOOKUP(E97,Sheet2!$A$2:$B$12,2,FALSE)*VLOOKUP(G97,Sheet2!$D$2:$E$5,2,FALSE)*F97*D97))</f>
        <v/>
      </c>
      <c r="I97" s="7"/>
      <c r="J97" s="13"/>
      <c r="K97" s="21"/>
      <c r="L97" s="21" t="str">
        <f t="shared" si="2"/>
        <v/>
      </c>
      <c r="M97" s="22" t="str">
        <f t="shared" si="3"/>
        <v/>
      </c>
      <c r="N97" s="21"/>
      <c r="O97" s="21"/>
      <c r="P97" s="21"/>
      <c r="Q97" s="21"/>
      <c r="R97" s="21"/>
      <c r="S97" s="21"/>
      <c r="T97" s="21"/>
      <c r="U97" s="21"/>
    </row>
    <row r="98" spans="1:21" x14ac:dyDescent="0.25">
      <c r="A98" s="55"/>
      <c r="B98" s="52"/>
      <c r="C98" s="12" t="s">
        <v>20</v>
      </c>
      <c r="D98" s="7"/>
      <c r="E98" s="7"/>
      <c r="F98" s="8"/>
      <c r="G98" s="9"/>
      <c r="H98" s="14" t="str">
        <f>IF(ISERROR(VLOOKUP(E98,Sheet2!$A$2:$B$12,2,FALSE)*VLOOKUP(G98,Sheet2!$D$2:$E$5,2,FALSE)*F98*D98),"",(VLOOKUP(E98,Sheet2!$A$2:$B$12,2,FALSE)*VLOOKUP(G98,Sheet2!$D$2:$E$5,2,FALSE)*F98*D98))</f>
        <v/>
      </c>
      <c r="I98" s="7"/>
      <c r="J98" s="13"/>
      <c r="K98" s="21"/>
      <c r="L98" s="21" t="str">
        <f t="shared" si="2"/>
        <v/>
      </c>
      <c r="M98" s="22"/>
      <c r="N98" s="21"/>
      <c r="O98" s="21"/>
      <c r="P98" s="21"/>
      <c r="Q98" s="21"/>
      <c r="R98" s="21"/>
      <c r="S98" s="21"/>
      <c r="T98" s="21"/>
      <c r="U98" s="21"/>
    </row>
    <row r="99" spans="1:21" x14ac:dyDescent="0.25">
      <c r="A99" s="55"/>
      <c r="B99" s="52">
        <v>2</v>
      </c>
      <c r="C99" s="12" t="s">
        <v>19</v>
      </c>
      <c r="D99" s="7"/>
      <c r="E99" s="7"/>
      <c r="F99" s="8"/>
      <c r="G99" s="9"/>
      <c r="H99" s="14" t="str">
        <f>IF(ISERROR(VLOOKUP(E99,Sheet2!$A$2:$B$12,2,FALSE)*VLOOKUP(G99,Sheet2!$D$2:$E$5,2,FALSE)*F99*D99),"",(VLOOKUP(E99,Sheet2!$A$2:$B$12,2,FALSE)*VLOOKUP(G99,Sheet2!$D$2:$E$5,2,FALSE)*F99*D99))</f>
        <v/>
      </c>
      <c r="I99" s="7"/>
      <c r="J99" s="13"/>
      <c r="K99" s="21"/>
      <c r="L99" s="21" t="str">
        <f t="shared" si="2"/>
        <v/>
      </c>
      <c r="M99" s="22" t="str">
        <f t="shared" si="3"/>
        <v/>
      </c>
      <c r="N99" s="21"/>
      <c r="O99" s="21"/>
      <c r="P99" s="21"/>
      <c r="Q99" s="21"/>
      <c r="R99" s="21"/>
      <c r="S99" s="21"/>
      <c r="T99" s="21"/>
      <c r="U99" s="21"/>
    </row>
    <row r="100" spans="1:21" x14ac:dyDescent="0.25">
      <c r="A100" s="55"/>
      <c r="B100" s="52"/>
      <c r="C100" s="12" t="s">
        <v>20</v>
      </c>
      <c r="D100" s="7"/>
      <c r="E100" s="7"/>
      <c r="F100" s="8"/>
      <c r="G100" s="9"/>
      <c r="H100" s="14" t="str">
        <f>IF(ISERROR(VLOOKUP(E100,Sheet2!$A$2:$B$12,2,FALSE)*VLOOKUP(G100,Sheet2!$D$2:$E$5,2,FALSE)*F100*D100),"",(VLOOKUP(E100,Sheet2!$A$2:$B$12,2,FALSE)*VLOOKUP(G100,Sheet2!$D$2:$E$5,2,FALSE)*F100*D100))</f>
        <v/>
      </c>
      <c r="I100" s="7"/>
      <c r="J100" s="13"/>
      <c r="K100" s="21"/>
      <c r="L100" s="21" t="str">
        <f t="shared" si="2"/>
        <v/>
      </c>
      <c r="M100" s="22"/>
      <c r="N100" s="21"/>
      <c r="O100" s="21"/>
      <c r="P100" s="21"/>
      <c r="Q100" s="21"/>
      <c r="R100" s="21"/>
      <c r="S100" s="21"/>
      <c r="T100" s="21"/>
      <c r="U100" s="21"/>
    </row>
    <row r="101" spans="1:21" x14ac:dyDescent="0.25">
      <c r="A101" s="55"/>
      <c r="B101" s="52">
        <v>3</v>
      </c>
      <c r="C101" s="12" t="s">
        <v>19</v>
      </c>
      <c r="D101" s="7"/>
      <c r="E101" s="7"/>
      <c r="F101" s="8"/>
      <c r="G101" s="9"/>
      <c r="H101" s="14" t="str">
        <f>IF(ISERROR(VLOOKUP(E101,Sheet2!$A$2:$B$12,2,FALSE)*VLOOKUP(G101,Sheet2!$D$2:$E$5,2,FALSE)*F101*D101),"",(VLOOKUP(E101,Sheet2!$A$2:$B$12,2,FALSE)*VLOOKUP(G101,Sheet2!$D$2:$E$5,2,FALSE)*F101*D101))</f>
        <v/>
      </c>
      <c r="I101" s="7"/>
      <c r="J101" s="13"/>
      <c r="K101" s="21"/>
      <c r="L101" s="21" t="str">
        <f t="shared" si="2"/>
        <v/>
      </c>
      <c r="M101" s="22" t="str">
        <f t="shared" si="3"/>
        <v/>
      </c>
      <c r="N101" s="21"/>
      <c r="O101" s="21"/>
      <c r="P101" s="21"/>
      <c r="Q101" s="21"/>
      <c r="R101" s="21"/>
      <c r="S101" s="21"/>
      <c r="T101" s="21"/>
      <c r="U101" s="21"/>
    </row>
    <row r="102" spans="1:21" x14ac:dyDescent="0.25">
      <c r="A102" s="55"/>
      <c r="B102" s="52"/>
      <c r="C102" s="12" t="s">
        <v>20</v>
      </c>
      <c r="D102" s="7"/>
      <c r="E102" s="7"/>
      <c r="F102" s="8"/>
      <c r="G102" s="9"/>
      <c r="H102" s="14" t="str">
        <f>IF(ISERROR(VLOOKUP(E102,Sheet2!$A$2:$B$12,2,FALSE)*VLOOKUP(G102,Sheet2!$D$2:$E$5,2,FALSE)*F102*D102),"",(VLOOKUP(E102,Sheet2!$A$2:$B$12,2,FALSE)*VLOOKUP(G102,Sheet2!$D$2:$E$5,2,FALSE)*F102*D102))</f>
        <v/>
      </c>
      <c r="I102" s="7"/>
      <c r="J102" s="13"/>
      <c r="K102" s="21"/>
      <c r="L102" s="21" t="str">
        <f t="shared" si="2"/>
        <v/>
      </c>
      <c r="M102" s="22"/>
      <c r="N102" s="21"/>
      <c r="O102" s="21"/>
      <c r="P102" s="21"/>
      <c r="Q102" s="21"/>
      <c r="R102" s="21"/>
      <c r="S102" s="21"/>
      <c r="T102" s="21"/>
      <c r="U102" s="21"/>
    </row>
    <row r="103" spans="1:21" x14ac:dyDescent="0.25">
      <c r="A103" s="55"/>
      <c r="B103" s="52">
        <v>4</v>
      </c>
      <c r="C103" s="12" t="s">
        <v>19</v>
      </c>
      <c r="D103" s="7"/>
      <c r="E103" s="7"/>
      <c r="F103" s="8"/>
      <c r="G103" s="9"/>
      <c r="H103" s="14" t="str">
        <f>IF(ISERROR(VLOOKUP(E103,Sheet2!$A$2:$B$12,2,FALSE)*VLOOKUP(G103,Sheet2!$D$2:$E$5,2,FALSE)*F103*D103),"",(VLOOKUP(E103,Sheet2!$A$2:$B$12,2,FALSE)*VLOOKUP(G103,Sheet2!$D$2:$E$5,2,FALSE)*F103*D103))</f>
        <v/>
      </c>
      <c r="I103" s="7"/>
      <c r="J103" s="13"/>
      <c r="K103" s="21"/>
      <c r="L103" s="21" t="str">
        <f t="shared" si="2"/>
        <v/>
      </c>
      <c r="M103" s="22" t="str">
        <f t="shared" si="3"/>
        <v/>
      </c>
      <c r="N103" s="21"/>
      <c r="O103" s="21"/>
      <c r="P103" s="21"/>
      <c r="Q103" s="21"/>
      <c r="R103" s="21"/>
      <c r="S103" s="21"/>
      <c r="T103" s="21"/>
      <c r="U103" s="21"/>
    </row>
    <row r="104" spans="1:21" x14ac:dyDescent="0.25">
      <c r="A104" s="55"/>
      <c r="B104" s="52"/>
      <c r="C104" s="12" t="s">
        <v>20</v>
      </c>
      <c r="D104" s="7"/>
      <c r="E104" s="7"/>
      <c r="F104" s="8"/>
      <c r="G104" s="9"/>
      <c r="H104" s="14" t="str">
        <f>IF(ISERROR(VLOOKUP(E104,Sheet2!$A$2:$B$12,2,FALSE)*VLOOKUP(G104,Sheet2!$D$2:$E$5,2,FALSE)*F104*D104),"",(VLOOKUP(E104,Sheet2!$A$2:$B$12,2,FALSE)*VLOOKUP(G104,Sheet2!$D$2:$E$5,2,FALSE)*F104*D104))</f>
        <v/>
      </c>
      <c r="I104" s="7"/>
      <c r="J104" s="13"/>
      <c r="K104" s="21"/>
      <c r="L104" s="21" t="str">
        <f t="shared" si="2"/>
        <v/>
      </c>
      <c r="M104" s="22"/>
      <c r="N104" s="21"/>
      <c r="O104" s="21"/>
      <c r="P104" s="21"/>
      <c r="Q104" s="21"/>
      <c r="R104" s="21"/>
      <c r="S104" s="21"/>
      <c r="T104" s="21"/>
      <c r="U104" s="21"/>
    </row>
    <row r="105" spans="1:21" ht="7.5" customHeight="1" x14ac:dyDescent="0.25">
      <c r="A105" s="21"/>
      <c r="B105" s="21"/>
      <c r="C105" s="21"/>
      <c r="D105" s="21"/>
      <c r="E105" s="21"/>
      <c r="F105" s="21"/>
      <c r="G105" s="21"/>
      <c r="H105" s="21"/>
      <c r="I105" s="21"/>
      <c r="J105" s="21"/>
      <c r="K105" s="21"/>
      <c r="L105" s="21"/>
      <c r="M105" s="22"/>
      <c r="N105" s="21"/>
      <c r="O105" s="21"/>
      <c r="P105" s="21"/>
      <c r="Q105" s="21"/>
      <c r="R105" s="21"/>
      <c r="S105" s="21"/>
      <c r="T105" s="21"/>
      <c r="U105" s="21"/>
    </row>
    <row r="106" spans="1:21" ht="18.75" x14ac:dyDescent="0.3">
      <c r="A106" s="21"/>
      <c r="B106" s="21"/>
      <c r="C106" s="21"/>
      <c r="D106" s="21"/>
      <c r="E106" s="21"/>
      <c r="F106" s="49" t="s">
        <v>52</v>
      </c>
      <c r="G106" s="50" t="s">
        <v>48</v>
      </c>
      <c r="H106" s="25">
        <f>AVERAGE(M9:M104)</f>
        <v>336.60112351044017</v>
      </c>
      <c r="I106" s="26" t="s">
        <v>43</v>
      </c>
      <c r="J106" s="26"/>
      <c r="K106" s="21"/>
      <c r="L106" s="21"/>
      <c r="M106" s="22"/>
      <c r="N106" s="21"/>
      <c r="O106" s="21"/>
      <c r="P106" s="21"/>
      <c r="Q106" s="21"/>
      <c r="R106" s="21"/>
      <c r="S106" s="21"/>
      <c r="T106" s="21"/>
      <c r="U106" s="21"/>
    </row>
    <row r="107" spans="1:21" ht="18.75" x14ac:dyDescent="0.3">
      <c r="A107" s="21"/>
      <c r="B107" s="21"/>
      <c r="C107" s="21"/>
      <c r="D107" s="21"/>
      <c r="E107" s="21"/>
      <c r="F107" s="49"/>
      <c r="G107" s="50"/>
      <c r="H107" s="27">
        <f>H106/2000</f>
        <v>0.1683005617552201</v>
      </c>
      <c r="I107" s="26" t="s">
        <v>44</v>
      </c>
      <c r="J107" s="26"/>
      <c r="K107" s="21"/>
      <c r="L107" s="21"/>
      <c r="M107" s="22"/>
      <c r="N107" s="21"/>
      <c r="O107" s="21"/>
      <c r="P107" s="21"/>
      <c r="Q107" s="21"/>
      <c r="R107" s="21"/>
      <c r="S107" s="21"/>
      <c r="T107" s="21"/>
      <c r="U107" s="21"/>
    </row>
    <row r="108" spans="1:21" ht="18.75" x14ac:dyDescent="0.3">
      <c r="A108" s="21"/>
      <c r="B108" s="21"/>
      <c r="C108" s="21"/>
      <c r="D108" s="21"/>
      <c r="E108" s="21"/>
      <c r="F108" s="49"/>
      <c r="G108" s="50" t="s">
        <v>47</v>
      </c>
      <c r="H108" s="25">
        <f>SUM(L9:L104)</f>
        <v>1009.8033705313205</v>
      </c>
      <c r="I108" s="51" t="s">
        <v>43</v>
      </c>
      <c r="J108" s="51"/>
      <c r="K108" s="21"/>
      <c r="L108" s="21"/>
      <c r="M108" s="22"/>
      <c r="N108" s="21"/>
      <c r="O108" s="21"/>
      <c r="P108" s="21"/>
      <c r="Q108" s="21"/>
      <c r="R108" s="21"/>
      <c r="S108" s="21"/>
      <c r="T108" s="21"/>
      <c r="U108" s="21"/>
    </row>
    <row r="109" spans="1:21" ht="18.75" x14ac:dyDescent="0.3">
      <c r="A109" s="21"/>
      <c r="B109" s="21"/>
      <c r="C109" s="21"/>
      <c r="D109" s="21"/>
      <c r="E109" s="21"/>
      <c r="F109" s="49"/>
      <c r="G109" s="50"/>
      <c r="H109" s="27">
        <f>H108/2000</f>
        <v>0.50490168526566026</v>
      </c>
      <c r="I109" s="51" t="s">
        <v>44</v>
      </c>
      <c r="J109" s="51"/>
      <c r="K109" s="21"/>
      <c r="L109" s="21"/>
      <c r="M109" s="22"/>
      <c r="N109" s="21"/>
      <c r="O109" s="21"/>
      <c r="P109" s="21"/>
      <c r="Q109" s="21"/>
      <c r="R109" s="21"/>
      <c r="S109" s="21"/>
      <c r="T109" s="21"/>
      <c r="U109" s="21"/>
    </row>
    <row r="110" spans="1:21" ht="8.25" customHeight="1" x14ac:dyDescent="0.25">
      <c r="A110" s="21"/>
      <c r="B110" s="21"/>
      <c r="C110" s="21"/>
      <c r="D110" s="21"/>
      <c r="E110" s="21"/>
      <c r="F110" s="21"/>
      <c r="G110" s="21"/>
      <c r="H110" s="21"/>
      <c r="I110" s="21"/>
      <c r="J110" s="21"/>
      <c r="K110" s="21"/>
      <c r="L110" s="21"/>
      <c r="M110" s="22"/>
      <c r="N110" s="21"/>
      <c r="O110" s="21"/>
      <c r="P110" s="21"/>
      <c r="Q110" s="21"/>
      <c r="R110" s="21"/>
      <c r="S110" s="21"/>
      <c r="T110" s="21"/>
      <c r="U110" s="21"/>
    </row>
    <row r="111" spans="1:21" ht="21" x14ac:dyDescent="0.3">
      <c r="A111" s="21"/>
      <c r="B111" s="21"/>
      <c r="C111" s="21"/>
      <c r="D111" s="21"/>
      <c r="E111" s="21"/>
      <c r="F111" s="49" t="s">
        <v>53</v>
      </c>
      <c r="G111" s="50" t="s">
        <v>47</v>
      </c>
      <c r="H111" s="27">
        <f>H108*$O$9</f>
        <v>27.264691004345654</v>
      </c>
      <c r="I111" s="51" t="s">
        <v>68</v>
      </c>
      <c r="J111" s="51"/>
      <c r="K111" s="21"/>
      <c r="L111" s="21"/>
      <c r="M111" s="22"/>
      <c r="N111" s="21"/>
      <c r="O111" s="21"/>
      <c r="P111" s="21"/>
      <c r="Q111" s="21"/>
      <c r="R111" s="21"/>
      <c r="S111" s="21"/>
      <c r="T111" s="21"/>
      <c r="U111" s="21"/>
    </row>
    <row r="112" spans="1:21" ht="18.75" x14ac:dyDescent="0.3">
      <c r="A112" s="21"/>
      <c r="B112" s="21"/>
      <c r="C112" s="21"/>
      <c r="D112" s="21"/>
      <c r="E112" s="21"/>
      <c r="F112" s="49"/>
      <c r="G112" s="50"/>
      <c r="H112" s="28">
        <f>H109*$O$9</f>
        <v>1.3632345502172826E-2</v>
      </c>
      <c r="I112" s="51" t="s">
        <v>67</v>
      </c>
      <c r="J112" s="51"/>
      <c r="K112" s="21"/>
      <c r="L112" s="21"/>
      <c r="M112" s="22"/>
      <c r="N112" s="21"/>
      <c r="O112" s="21"/>
      <c r="P112" s="21"/>
      <c r="Q112" s="21"/>
      <c r="R112" s="21"/>
      <c r="S112" s="21"/>
      <c r="T112" s="21"/>
      <c r="U112" s="21"/>
    </row>
    <row r="113" spans="1:10" ht="8.25" customHeight="1" x14ac:dyDescent="0.25"/>
    <row r="114" spans="1:10" ht="17.25" x14ac:dyDescent="0.25">
      <c r="F114" s="45" t="s">
        <v>71</v>
      </c>
    </row>
    <row r="115" spans="1:10" ht="17.25" x14ac:dyDescent="0.25">
      <c r="F115" s="45" t="s">
        <v>69</v>
      </c>
    </row>
    <row r="116" spans="1:10" ht="11.25" customHeight="1" x14ac:dyDescent="0.25">
      <c r="F116" s="44"/>
    </row>
    <row r="117" spans="1:10" x14ac:dyDescent="0.25">
      <c r="A117" s="48" t="s">
        <v>57</v>
      </c>
      <c r="B117" s="48"/>
      <c r="C117" s="48"/>
      <c r="D117" s="48"/>
      <c r="E117" s="48"/>
      <c r="F117" s="48"/>
      <c r="G117" s="48"/>
      <c r="H117" s="48"/>
      <c r="I117" s="48"/>
      <c r="J117" s="48"/>
    </row>
    <row r="118" spans="1:10" x14ac:dyDescent="0.25">
      <c r="A118" s="48"/>
      <c r="B118" s="48"/>
      <c r="C118" s="48"/>
      <c r="D118" s="48"/>
      <c r="E118" s="48"/>
      <c r="F118" s="48"/>
      <c r="G118" s="48"/>
      <c r="H118" s="48"/>
      <c r="I118" s="48"/>
      <c r="J118" s="48"/>
    </row>
    <row r="119" spans="1:10" x14ac:dyDescent="0.25">
      <c r="A119" s="48"/>
      <c r="B119" s="48"/>
      <c r="C119" s="48"/>
      <c r="D119" s="48"/>
      <c r="E119" s="48"/>
      <c r="F119" s="48"/>
      <c r="G119" s="48"/>
      <c r="H119" s="48"/>
      <c r="I119" s="48"/>
      <c r="J119" s="48"/>
    </row>
    <row r="120" spans="1:10" x14ac:dyDescent="0.25">
      <c r="A120" s="48"/>
      <c r="B120" s="48"/>
      <c r="C120" s="48"/>
      <c r="D120" s="48"/>
      <c r="E120" s="48"/>
      <c r="F120" s="48"/>
      <c r="G120" s="48"/>
      <c r="H120" s="48"/>
      <c r="I120" s="48"/>
      <c r="J120" s="48"/>
    </row>
    <row r="121" spans="1:10" x14ac:dyDescent="0.25">
      <c r="A121" s="48"/>
      <c r="B121" s="48"/>
      <c r="C121" s="48"/>
      <c r="D121" s="48"/>
      <c r="E121" s="48"/>
      <c r="F121" s="48"/>
      <c r="G121" s="48"/>
      <c r="H121" s="48"/>
      <c r="I121" s="48"/>
      <c r="J121" s="48"/>
    </row>
  </sheetData>
  <sheetProtection password="CD28" sheet="1" selectLockedCells="1" pivotTables="0"/>
  <mergeCells count="73">
    <mergeCell ref="A3:I5"/>
    <mergeCell ref="B99:B100"/>
    <mergeCell ref="B101:B102"/>
    <mergeCell ref="B103:B104"/>
    <mergeCell ref="A89:A96"/>
    <mergeCell ref="A97:A104"/>
    <mergeCell ref="B89:B90"/>
    <mergeCell ref="B91:B92"/>
    <mergeCell ref="B93:B94"/>
    <mergeCell ref="B95:B96"/>
    <mergeCell ref="B97:B98"/>
    <mergeCell ref="A25:A32"/>
    <mergeCell ref="B25:B26"/>
    <mergeCell ref="B27:B28"/>
    <mergeCell ref="B29:B30"/>
    <mergeCell ref="B31:B32"/>
    <mergeCell ref="A9:A16"/>
    <mergeCell ref="D7:H7"/>
    <mergeCell ref="A17:A24"/>
    <mergeCell ref="B17:B18"/>
    <mergeCell ref="B19:B20"/>
    <mergeCell ref="B21:B22"/>
    <mergeCell ref="B23:B24"/>
    <mergeCell ref="J7:J8"/>
    <mergeCell ref="B9:B10"/>
    <mergeCell ref="B11:B12"/>
    <mergeCell ref="B13:B14"/>
    <mergeCell ref="B15:B16"/>
    <mergeCell ref="B35:B36"/>
    <mergeCell ref="B37:B38"/>
    <mergeCell ref="B39:B40"/>
    <mergeCell ref="A41:A48"/>
    <mergeCell ref="B41:B42"/>
    <mergeCell ref="B43:B44"/>
    <mergeCell ref="B45:B46"/>
    <mergeCell ref="B47:B48"/>
    <mergeCell ref="A33:A40"/>
    <mergeCell ref="B33:B34"/>
    <mergeCell ref="B49:B50"/>
    <mergeCell ref="B51:B52"/>
    <mergeCell ref="B53:B54"/>
    <mergeCell ref="B55:B56"/>
    <mergeCell ref="A57:A64"/>
    <mergeCell ref="B57:B58"/>
    <mergeCell ref="B59:B60"/>
    <mergeCell ref="B61:B62"/>
    <mergeCell ref="B63:B64"/>
    <mergeCell ref="A49:A56"/>
    <mergeCell ref="A65:A72"/>
    <mergeCell ref="B65:B66"/>
    <mergeCell ref="B67:B68"/>
    <mergeCell ref="B69:B70"/>
    <mergeCell ref="B71:B72"/>
    <mergeCell ref="A73:A80"/>
    <mergeCell ref="B73:B74"/>
    <mergeCell ref="B75:B76"/>
    <mergeCell ref="B77:B78"/>
    <mergeCell ref="B79:B80"/>
    <mergeCell ref="A81:A88"/>
    <mergeCell ref="B81:B82"/>
    <mergeCell ref="B83:B84"/>
    <mergeCell ref="B85:B86"/>
    <mergeCell ref="B87:B88"/>
    <mergeCell ref="A117:J121"/>
    <mergeCell ref="F106:F109"/>
    <mergeCell ref="G111:G112"/>
    <mergeCell ref="F111:F112"/>
    <mergeCell ref="I111:J111"/>
    <mergeCell ref="I112:J112"/>
    <mergeCell ref="I108:J108"/>
    <mergeCell ref="I109:J109"/>
    <mergeCell ref="G108:G109"/>
    <mergeCell ref="G106:G107"/>
  </mergeCells>
  <pageMargins left="0.25" right="0.25" top="0.25" bottom="0.25" header="0.3" footer="0.3"/>
  <pageSetup scale="61" fitToHeight="2" orientation="landscape" r:id="rId1"/>
  <rowBreaks count="1" manualBreakCount="1">
    <brk id="64" max="16383" man="1"/>
  </rowBreaks>
  <ignoredErrors>
    <ignoredError sqref="H109 H106:H107 H111:H112" unlockedFormula="1"/>
    <ignoredError sqref="H108" formula="1" unlockedFormula="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Sheet2!$A$2:$A$12</xm:f>
          </x14:formula1>
          <xm:sqref>E9:E104</xm:sqref>
        </x14:dataValidation>
        <x14:dataValidation type="list" allowBlank="1" showInputMessage="1" showErrorMessage="1">
          <x14:formula1>
            <xm:f>Sheet2!$D$2:$D$5</xm:f>
          </x14:formula1>
          <xm:sqref>G9:G104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12"/>
  <sheetViews>
    <sheetView showGridLines="0" zoomScaleNormal="100" zoomScaleSheetLayoutView="100" workbookViewId="0">
      <pane ySplit="8" topLeftCell="A9" activePane="bottomLeft" state="frozen"/>
      <selection activeCell="B1" sqref="B1"/>
      <selection pane="bottomLeft" activeCell="D10" sqref="D10"/>
    </sheetView>
  </sheetViews>
  <sheetFormatPr defaultColWidth="9" defaultRowHeight="15" x14ac:dyDescent="0.25"/>
  <cols>
    <col min="1" max="1" width="4.125" style="10" customWidth="1"/>
    <col min="2" max="2" width="16.375" style="10" customWidth="1"/>
    <col min="3" max="3" width="9" style="10"/>
    <col min="4" max="4" width="10.5" style="10" customWidth="1"/>
    <col min="5" max="5" width="51.875" style="10" bestFit="1" customWidth="1"/>
    <col min="6" max="6" width="13" style="10" customWidth="1"/>
    <col min="7" max="7" width="12.625" style="10" customWidth="1"/>
    <col min="8" max="8" width="5.375" style="10" hidden="1" customWidth="1"/>
    <col min="9" max="9" width="9" style="10" hidden="1" customWidth="1"/>
    <col min="10" max="10" width="9" style="10" customWidth="1"/>
    <col min="11" max="11" width="9" style="19" customWidth="1"/>
    <col min="12" max="16384" width="9" style="10"/>
  </cols>
  <sheetData>
    <row r="1" spans="2:11" ht="18.75" x14ac:dyDescent="0.3">
      <c r="B1" s="20"/>
      <c r="C1" s="20"/>
      <c r="D1" s="20"/>
      <c r="E1" s="20"/>
      <c r="F1" s="20"/>
      <c r="G1" s="20"/>
      <c r="H1" s="20"/>
    </row>
    <row r="2" spans="2:11" ht="18.75" x14ac:dyDescent="0.3">
      <c r="C2" s="38"/>
      <c r="D2" s="38"/>
      <c r="E2" s="20"/>
      <c r="F2" s="20"/>
      <c r="G2" s="20"/>
      <c r="H2" s="20"/>
    </row>
    <row r="3" spans="2:11" ht="15.75" customHeight="1" x14ac:dyDescent="0.3">
      <c r="B3" s="38" t="s">
        <v>58</v>
      </c>
      <c r="C3" s="47"/>
      <c r="D3" s="47"/>
      <c r="E3" s="47"/>
      <c r="F3" s="29"/>
      <c r="G3" s="29"/>
      <c r="H3" s="30"/>
    </row>
    <row r="4" spans="2:11" ht="15.75" customHeight="1" x14ac:dyDescent="0.25">
      <c r="C4" s="47"/>
      <c r="D4" s="47"/>
      <c r="E4" s="47"/>
      <c r="F4" s="29"/>
      <c r="G4" s="29"/>
      <c r="H4" s="30"/>
    </row>
    <row r="5" spans="2:11" ht="15.75" x14ac:dyDescent="0.25">
      <c r="B5" s="56" t="s">
        <v>74</v>
      </c>
      <c r="C5" s="56"/>
      <c r="D5" s="56"/>
      <c r="E5" s="56"/>
      <c r="F5" s="29"/>
      <c r="G5" s="29"/>
      <c r="H5" s="30"/>
    </row>
    <row r="6" spans="2:11" ht="15.75" x14ac:dyDescent="0.25">
      <c r="B6" s="56"/>
      <c r="C6" s="56"/>
      <c r="D6" s="56"/>
      <c r="E6" s="56"/>
      <c r="F6" s="29"/>
      <c r="G6" s="29"/>
      <c r="H6" s="30"/>
    </row>
    <row r="7" spans="2:11" ht="6.75" customHeight="1" x14ac:dyDescent="0.25">
      <c r="B7" s="47"/>
      <c r="C7" s="47"/>
      <c r="D7" s="47"/>
      <c r="E7" s="47"/>
      <c r="F7" s="29"/>
      <c r="G7" s="29"/>
      <c r="H7" s="30"/>
    </row>
    <row r="8" spans="2:11" s="4" customFormat="1" x14ac:dyDescent="0.3">
      <c r="B8" s="6" t="s">
        <v>2</v>
      </c>
      <c r="C8" s="6" t="s">
        <v>3</v>
      </c>
      <c r="D8" s="6" t="s">
        <v>0</v>
      </c>
      <c r="E8" s="18" t="s">
        <v>45</v>
      </c>
      <c r="F8" s="11"/>
      <c r="G8" s="11"/>
      <c r="H8" s="11"/>
    </row>
    <row r="9" spans="2:11" x14ac:dyDescent="0.25">
      <c r="B9" s="52" t="s">
        <v>36</v>
      </c>
      <c r="C9" s="17">
        <v>1</v>
      </c>
      <c r="D9" s="7">
        <v>54</v>
      </c>
      <c r="E9" s="13" t="s">
        <v>54</v>
      </c>
      <c r="F9" s="31"/>
      <c r="G9" s="31"/>
      <c r="H9" s="31">
        <v>2.7E-2</v>
      </c>
      <c r="I9" s="10" t="s">
        <v>51</v>
      </c>
      <c r="K9" s="10"/>
    </row>
    <row r="10" spans="2:11" x14ac:dyDescent="0.25">
      <c r="B10" s="52"/>
      <c r="C10" s="17">
        <v>2</v>
      </c>
      <c r="D10" s="7">
        <v>40</v>
      </c>
      <c r="E10" s="13" t="s">
        <v>59</v>
      </c>
      <c r="F10" s="31"/>
      <c r="G10" s="31"/>
      <c r="H10" s="31"/>
      <c r="K10" s="10"/>
    </row>
    <row r="11" spans="2:11" x14ac:dyDescent="0.25">
      <c r="B11" s="52"/>
      <c r="C11" s="17">
        <v>3</v>
      </c>
      <c r="D11" s="7"/>
      <c r="E11" s="13"/>
      <c r="F11" s="31"/>
      <c r="G11" s="31"/>
      <c r="H11" s="31">
        <v>1.2</v>
      </c>
      <c r="I11" s="10" t="s">
        <v>61</v>
      </c>
      <c r="K11" s="10"/>
    </row>
    <row r="12" spans="2:11" x14ac:dyDescent="0.25">
      <c r="B12" s="52"/>
      <c r="C12" s="17">
        <v>4</v>
      </c>
      <c r="D12" s="7"/>
      <c r="E12" s="13"/>
      <c r="F12" s="31"/>
      <c r="G12" s="31"/>
      <c r="H12" s="31"/>
      <c r="K12" s="10"/>
    </row>
    <row r="13" spans="2:11" x14ac:dyDescent="0.25">
      <c r="B13" s="52" t="s">
        <v>37</v>
      </c>
      <c r="C13" s="17">
        <v>1</v>
      </c>
      <c r="D13" s="7"/>
      <c r="E13" s="13"/>
      <c r="F13" s="31"/>
      <c r="G13" s="31"/>
      <c r="H13" s="31"/>
      <c r="K13" s="10"/>
    </row>
    <row r="14" spans="2:11" x14ac:dyDescent="0.25">
      <c r="B14" s="52"/>
      <c r="C14" s="17">
        <v>2</v>
      </c>
      <c r="D14" s="7"/>
      <c r="E14" s="13"/>
      <c r="F14" s="31"/>
      <c r="G14" s="31"/>
      <c r="H14" s="31"/>
      <c r="K14" s="10"/>
    </row>
    <row r="15" spans="2:11" x14ac:dyDescent="0.25">
      <c r="B15" s="52"/>
      <c r="C15" s="17">
        <v>3</v>
      </c>
      <c r="D15" s="7"/>
      <c r="E15" s="13"/>
      <c r="F15" s="31"/>
      <c r="G15" s="31"/>
      <c r="H15" s="31"/>
      <c r="K15" s="10"/>
    </row>
    <row r="16" spans="2:11" x14ac:dyDescent="0.25">
      <c r="B16" s="52"/>
      <c r="C16" s="17">
        <v>4</v>
      </c>
      <c r="D16" s="7"/>
      <c r="E16" s="13"/>
      <c r="F16" s="31"/>
      <c r="G16" s="31"/>
      <c r="H16" s="31"/>
      <c r="K16" s="10"/>
    </row>
    <row r="17" spans="2:11" x14ac:dyDescent="0.25">
      <c r="B17" s="52" t="s">
        <v>38</v>
      </c>
      <c r="C17" s="17">
        <v>1</v>
      </c>
      <c r="D17" s="7"/>
      <c r="E17" s="13"/>
      <c r="F17" s="31"/>
      <c r="G17" s="31"/>
      <c r="H17" s="31"/>
      <c r="K17" s="10"/>
    </row>
    <row r="18" spans="2:11" x14ac:dyDescent="0.25">
      <c r="B18" s="52"/>
      <c r="C18" s="17">
        <v>2</v>
      </c>
      <c r="D18" s="7"/>
      <c r="E18" s="13"/>
      <c r="F18" s="31"/>
      <c r="G18" s="31"/>
      <c r="H18" s="31"/>
      <c r="K18" s="10"/>
    </row>
    <row r="19" spans="2:11" x14ac:dyDescent="0.25">
      <c r="B19" s="52"/>
      <c r="C19" s="17">
        <v>3</v>
      </c>
      <c r="D19" s="7"/>
      <c r="E19" s="13"/>
      <c r="F19" s="31"/>
      <c r="G19" s="31"/>
      <c r="H19" s="31"/>
      <c r="K19" s="10"/>
    </row>
    <row r="20" spans="2:11" x14ac:dyDescent="0.25">
      <c r="B20" s="52"/>
      <c r="C20" s="17">
        <v>4</v>
      </c>
      <c r="D20" s="7"/>
      <c r="E20" s="13"/>
      <c r="F20" s="31"/>
      <c r="G20" s="31"/>
      <c r="H20" s="31"/>
      <c r="K20" s="10"/>
    </row>
    <row r="21" spans="2:11" x14ac:dyDescent="0.25">
      <c r="B21" s="52" t="s">
        <v>39</v>
      </c>
      <c r="C21" s="17">
        <v>1</v>
      </c>
      <c r="D21" s="7"/>
      <c r="E21" s="13"/>
      <c r="F21" s="31"/>
      <c r="G21" s="31"/>
      <c r="H21" s="31"/>
      <c r="K21" s="10"/>
    </row>
    <row r="22" spans="2:11" x14ac:dyDescent="0.25">
      <c r="B22" s="52"/>
      <c r="C22" s="17">
        <v>2</v>
      </c>
      <c r="D22" s="7"/>
      <c r="E22" s="13"/>
      <c r="F22" s="31"/>
      <c r="G22" s="31"/>
      <c r="H22" s="31"/>
      <c r="K22" s="10"/>
    </row>
    <row r="23" spans="2:11" x14ac:dyDescent="0.25">
      <c r="B23" s="52"/>
      <c r="C23" s="17">
        <v>3</v>
      </c>
      <c r="D23" s="7"/>
      <c r="E23" s="13"/>
      <c r="F23" s="31"/>
      <c r="G23" s="31"/>
      <c r="H23" s="31"/>
      <c r="K23" s="10"/>
    </row>
    <row r="24" spans="2:11" x14ac:dyDescent="0.25">
      <c r="B24" s="52"/>
      <c r="C24" s="17">
        <v>4</v>
      </c>
      <c r="D24" s="7"/>
      <c r="E24" s="13"/>
      <c r="F24" s="31"/>
      <c r="G24" s="31"/>
      <c r="H24" s="31"/>
      <c r="K24" s="10"/>
    </row>
    <row r="25" spans="2:11" x14ac:dyDescent="0.25">
      <c r="B25" s="52" t="s">
        <v>1</v>
      </c>
      <c r="C25" s="17">
        <v>1</v>
      </c>
      <c r="D25" s="7"/>
      <c r="E25" s="13"/>
      <c r="F25" s="31"/>
      <c r="G25" s="31"/>
      <c r="H25" s="31"/>
      <c r="K25" s="10"/>
    </row>
    <row r="26" spans="2:11" x14ac:dyDescent="0.25">
      <c r="B26" s="52"/>
      <c r="C26" s="17">
        <v>2</v>
      </c>
      <c r="D26" s="7"/>
      <c r="E26" s="13"/>
      <c r="F26" s="31"/>
      <c r="G26" s="31"/>
      <c r="H26" s="31"/>
      <c r="K26" s="10"/>
    </row>
    <row r="27" spans="2:11" x14ac:dyDescent="0.25">
      <c r="B27" s="52"/>
      <c r="C27" s="17">
        <v>3</v>
      </c>
      <c r="D27" s="7"/>
      <c r="E27" s="13"/>
      <c r="F27" s="31"/>
      <c r="G27" s="31"/>
      <c r="H27" s="31"/>
      <c r="K27" s="10"/>
    </row>
    <row r="28" spans="2:11" x14ac:dyDescent="0.25">
      <c r="B28" s="52"/>
      <c r="C28" s="17">
        <v>4</v>
      </c>
      <c r="D28" s="7"/>
      <c r="E28" s="13"/>
      <c r="F28" s="31"/>
      <c r="G28" s="31"/>
      <c r="H28" s="31"/>
      <c r="K28" s="10"/>
    </row>
    <row r="29" spans="2:11" x14ac:dyDescent="0.25">
      <c r="B29" s="52" t="s">
        <v>40</v>
      </c>
      <c r="C29" s="17">
        <v>1</v>
      </c>
      <c r="D29" s="7"/>
      <c r="E29" s="13"/>
      <c r="F29" s="31"/>
      <c r="G29" s="31"/>
      <c r="H29" s="31"/>
      <c r="K29" s="10"/>
    </row>
    <row r="30" spans="2:11" x14ac:dyDescent="0.25">
      <c r="B30" s="52"/>
      <c r="C30" s="17">
        <v>2</v>
      </c>
      <c r="D30" s="7"/>
      <c r="E30" s="13"/>
      <c r="F30" s="31"/>
      <c r="G30" s="31"/>
      <c r="H30" s="31"/>
      <c r="K30" s="10"/>
    </row>
    <row r="31" spans="2:11" x14ac:dyDescent="0.25">
      <c r="B31" s="52"/>
      <c r="C31" s="17">
        <v>3</v>
      </c>
      <c r="D31" s="7"/>
      <c r="E31" s="13"/>
      <c r="F31" s="31"/>
      <c r="G31" s="31"/>
      <c r="H31" s="31"/>
      <c r="K31" s="10"/>
    </row>
    <row r="32" spans="2:11" x14ac:dyDescent="0.25">
      <c r="B32" s="52"/>
      <c r="C32" s="17">
        <v>4</v>
      </c>
      <c r="D32" s="7"/>
      <c r="E32" s="13"/>
      <c r="F32" s="31"/>
      <c r="G32" s="31"/>
      <c r="H32" s="31"/>
      <c r="K32" s="10"/>
    </row>
    <row r="33" spans="2:11" x14ac:dyDescent="0.25">
      <c r="B33" s="52" t="s">
        <v>41</v>
      </c>
      <c r="C33" s="17">
        <v>1</v>
      </c>
      <c r="D33" s="7"/>
      <c r="E33" s="13"/>
      <c r="F33" s="31"/>
      <c r="G33" s="31"/>
      <c r="H33" s="31"/>
      <c r="K33" s="10"/>
    </row>
    <row r="34" spans="2:11" x14ac:dyDescent="0.25">
      <c r="B34" s="52"/>
      <c r="C34" s="17">
        <v>2</v>
      </c>
      <c r="D34" s="7"/>
      <c r="E34" s="13"/>
      <c r="F34" s="31"/>
      <c r="G34" s="31"/>
      <c r="H34" s="31"/>
      <c r="K34" s="10"/>
    </row>
    <row r="35" spans="2:11" x14ac:dyDescent="0.25">
      <c r="B35" s="52"/>
      <c r="C35" s="17">
        <v>3</v>
      </c>
      <c r="D35" s="7"/>
      <c r="E35" s="13"/>
      <c r="F35" s="31"/>
      <c r="G35" s="31"/>
      <c r="H35" s="31"/>
      <c r="K35" s="10"/>
    </row>
    <row r="36" spans="2:11" x14ac:dyDescent="0.25">
      <c r="B36" s="52"/>
      <c r="C36" s="17">
        <v>4</v>
      </c>
      <c r="D36" s="7"/>
      <c r="E36" s="13"/>
      <c r="F36" s="31"/>
      <c r="G36" s="31"/>
      <c r="H36" s="31"/>
      <c r="K36" s="10"/>
    </row>
    <row r="37" spans="2:11" x14ac:dyDescent="0.25">
      <c r="B37" s="52" t="s">
        <v>15</v>
      </c>
      <c r="C37" s="17">
        <v>1</v>
      </c>
      <c r="D37" s="7"/>
      <c r="E37" s="13"/>
      <c r="F37" s="31"/>
      <c r="G37" s="31"/>
      <c r="H37" s="31"/>
      <c r="K37" s="10"/>
    </row>
    <row r="38" spans="2:11" x14ac:dyDescent="0.25">
      <c r="B38" s="52"/>
      <c r="C38" s="17">
        <v>2</v>
      </c>
      <c r="D38" s="7"/>
      <c r="E38" s="13"/>
      <c r="F38" s="31"/>
      <c r="G38" s="31"/>
      <c r="H38" s="31"/>
      <c r="K38" s="10"/>
    </row>
    <row r="39" spans="2:11" x14ac:dyDescent="0.25">
      <c r="B39" s="52"/>
      <c r="C39" s="17">
        <v>3</v>
      </c>
      <c r="D39" s="7"/>
      <c r="E39" s="13"/>
      <c r="F39" s="31"/>
      <c r="G39" s="31"/>
      <c r="H39" s="31"/>
      <c r="K39" s="10"/>
    </row>
    <row r="40" spans="2:11" x14ac:dyDescent="0.25">
      <c r="B40" s="52"/>
      <c r="C40" s="17">
        <v>4</v>
      </c>
      <c r="D40" s="7"/>
      <c r="E40" s="13"/>
      <c r="F40" s="31"/>
      <c r="G40" s="31"/>
      <c r="H40" s="31"/>
      <c r="K40" s="10"/>
    </row>
    <row r="41" spans="2:11" x14ac:dyDescent="0.25">
      <c r="B41" s="52" t="s">
        <v>42</v>
      </c>
      <c r="C41" s="17">
        <v>1</v>
      </c>
      <c r="D41" s="7"/>
      <c r="E41" s="13"/>
      <c r="F41" s="31"/>
      <c r="G41" s="31"/>
      <c r="H41" s="31"/>
      <c r="K41" s="10"/>
    </row>
    <row r="42" spans="2:11" x14ac:dyDescent="0.25">
      <c r="B42" s="52"/>
      <c r="C42" s="17">
        <v>2</v>
      </c>
      <c r="D42" s="7"/>
      <c r="E42" s="13"/>
      <c r="F42" s="31"/>
      <c r="G42" s="31"/>
      <c r="H42" s="31"/>
      <c r="K42" s="10"/>
    </row>
    <row r="43" spans="2:11" x14ac:dyDescent="0.25">
      <c r="B43" s="52"/>
      <c r="C43" s="17">
        <v>3</v>
      </c>
      <c r="D43" s="7"/>
      <c r="E43" s="13"/>
      <c r="F43" s="31"/>
      <c r="G43" s="31"/>
      <c r="H43" s="31"/>
      <c r="K43" s="10"/>
    </row>
    <row r="44" spans="2:11" x14ac:dyDescent="0.25">
      <c r="B44" s="52"/>
      <c r="C44" s="17">
        <v>4</v>
      </c>
      <c r="D44" s="7"/>
      <c r="E44" s="13"/>
      <c r="F44" s="31"/>
      <c r="G44" s="31"/>
      <c r="H44" s="31"/>
      <c r="K44" s="10"/>
    </row>
    <row r="45" spans="2:11" x14ac:dyDescent="0.25">
      <c r="B45" s="52" t="s">
        <v>16</v>
      </c>
      <c r="C45" s="17">
        <v>1</v>
      </c>
      <c r="D45" s="7"/>
      <c r="E45" s="13"/>
      <c r="F45" s="31"/>
      <c r="G45" s="31"/>
      <c r="H45" s="31"/>
      <c r="K45" s="10"/>
    </row>
    <row r="46" spans="2:11" x14ac:dyDescent="0.25">
      <c r="B46" s="52"/>
      <c r="C46" s="17">
        <v>2</v>
      </c>
      <c r="D46" s="7"/>
      <c r="E46" s="13"/>
      <c r="F46" s="31"/>
      <c r="G46" s="31"/>
      <c r="H46" s="31"/>
      <c r="K46" s="10"/>
    </row>
    <row r="47" spans="2:11" x14ac:dyDescent="0.25">
      <c r="B47" s="52"/>
      <c r="C47" s="17">
        <v>3</v>
      </c>
      <c r="D47" s="7"/>
      <c r="E47" s="13"/>
      <c r="F47" s="31"/>
      <c r="G47" s="31"/>
      <c r="H47" s="31"/>
      <c r="K47" s="10"/>
    </row>
    <row r="48" spans="2:11" x14ac:dyDescent="0.25">
      <c r="B48" s="52"/>
      <c r="C48" s="17">
        <v>4</v>
      </c>
      <c r="D48" s="7"/>
      <c r="E48" s="13"/>
      <c r="F48" s="31"/>
      <c r="G48" s="31"/>
      <c r="H48" s="31"/>
      <c r="K48" s="10"/>
    </row>
    <row r="49" spans="2:11" x14ac:dyDescent="0.25">
      <c r="B49" s="52" t="s">
        <v>17</v>
      </c>
      <c r="C49" s="17">
        <v>1</v>
      </c>
      <c r="D49" s="7"/>
      <c r="E49" s="13"/>
      <c r="F49" s="31"/>
      <c r="G49" s="31"/>
      <c r="H49" s="31"/>
      <c r="K49" s="10"/>
    </row>
    <row r="50" spans="2:11" x14ac:dyDescent="0.25">
      <c r="B50" s="52"/>
      <c r="C50" s="17">
        <v>2</v>
      </c>
      <c r="D50" s="7"/>
      <c r="E50" s="13"/>
      <c r="F50" s="31"/>
      <c r="G50" s="31"/>
      <c r="H50" s="31"/>
      <c r="K50" s="10"/>
    </row>
    <row r="51" spans="2:11" x14ac:dyDescent="0.25">
      <c r="B51" s="52"/>
      <c r="C51" s="17">
        <v>3</v>
      </c>
      <c r="D51" s="7"/>
      <c r="E51" s="13"/>
      <c r="F51" s="31"/>
      <c r="G51" s="31"/>
      <c r="H51" s="31"/>
      <c r="K51" s="10"/>
    </row>
    <row r="52" spans="2:11" x14ac:dyDescent="0.25">
      <c r="B52" s="52"/>
      <c r="C52" s="17">
        <v>4</v>
      </c>
      <c r="D52" s="7"/>
      <c r="E52" s="13"/>
      <c r="F52" s="31"/>
      <c r="G52" s="31"/>
      <c r="H52" s="31"/>
      <c r="K52" s="10"/>
    </row>
    <row r="53" spans="2:11" x14ac:dyDescent="0.25">
      <c r="B53" s="52" t="s">
        <v>18</v>
      </c>
      <c r="C53" s="17">
        <v>1</v>
      </c>
      <c r="D53" s="7"/>
      <c r="E53" s="13"/>
      <c r="F53" s="31"/>
      <c r="G53" s="31"/>
      <c r="H53" s="31"/>
      <c r="K53" s="10"/>
    </row>
    <row r="54" spans="2:11" x14ac:dyDescent="0.25">
      <c r="B54" s="52"/>
      <c r="C54" s="17">
        <v>2</v>
      </c>
      <c r="D54" s="7"/>
      <c r="E54" s="13"/>
      <c r="F54" s="31"/>
      <c r="G54" s="31"/>
      <c r="H54" s="31"/>
      <c r="K54" s="10"/>
    </row>
    <row r="55" spans="2:11" x14ac:dyDescent="0.25">
      <c r="B55" s="52"/>
      <c r="C55" s="17">
        <v>3</v>
      </c>
      <c r="D55" s="7"/>
      <c r="E55" s="13"/>
      <c r="F55" s="31"/>
      <c r="G55" s="31"/>
      <c r="H55" s="31"/>
      <c r="K55" s="10"/>
    </row>
    <row r="56" spans="2:11" x14ac:dyDescent="0.25">
      <c r="B56" s="52"/>
      <c r="C56" s="17">
        <v>4</v>
      </c>
      <c r="D56" s="7"/>
      <c r="E56" s="13"/>
      <c r="F56" s="31"/>
      <c r="G56" s="31"/>
      <c r="H56" s="31"/>
      <c r="K56" s="10"/>
    </row>
    <row r="57" spans="2:11" x14ac:dyDescent="0.25">
      <c r="F57" s="31"/>
      <c r="G57" s="31"/>
      <c r="H57" s="31"/>
      <c r="K57" s="10"/>
    </row>
    <row r="58" spans="2:11" x14ac:dyDescent="0.25">
      <c r="F58" s="31"/>
      <c r="G58" s="31"/>
      <c r="H58" s="31"/>
      <c r="K58" s="10"/>
    </row>
    <row r="59" spans="2:11" ht="18.75" x14ac:dyDescent="0.3">
      <c r="B59" s="49" t="s">
        <v>63</v>
      </c>
      <c r="C59" s="50" t="s">
        <v>48</v>
      </c>
      <c r="D59" s="25">
        <f>AVERAGE(D9:D56)</f>
        <v>47</v>
      </c>
      <c r="E59" s="26" t="s">
        <v>55</v>
      </c>
      <c r="F59" s="32"/>
      <c r="G59" s="31"/>
      <c r="H59" s="31"/>
      <c r="K59" s="10"/>
    </row>
    <row r="60" spans="2:11" ht="18.75" x14ac:dyDescent="0.3">
      <c r="B60" s="49"/>
      <c r="C60" s="50"/>
      <c r="D60" s="27">
        <f>D59/2000</f>
        <v>2.35E-2</v>
      </c>
      <c r="E60" s="26" t="s">
        <v>56</v>
      </c>
      <c r="F60" s="32"/>
      <c r="G60" s="31"/>
      <c r="H60" s="31"/>
      <c r="K60" s="10"/>
    </row>
    <row r="61" spans="2:11" ht="18.75" x14ac:dyDescent="0.3">
      <c r="B61" s="49"/>
      <c r="C61" s="50" t="s">
        <v>47</v>
      </c>
      <c r="D61" s="25">
        <f>SUM(D9:D56)</f>
        <v>94</v>
      </c>
      <c r="E61" s="39" t="s">
        <v>55</v>
      </c>
      <c r="F61" s="33"/>
      <c r="G61" s="31"/>
      <c r="H61" s="31"/>
      <c r="K61" s="10"/>
    </row>
    <row r="62" spans="2:11" ht="18.75" x14ac:dyDescent="0.3">
      <c r="B62" s="49"/>
      <c r="C62" s="50"/>
      <c r="D62" s="27">
        <f>D61/2000</f>
        <v>4.7E-2</v>
      </c>
      <c r="E62" s="39" t="s">
        <v>56</v>
      </c>
      <c r="F62" s="33"/>
      <c r="G62" s="31"/>
      <c r="H62" s="31"/>
      <c r="K62" s="10"/>
    </row>
    <row r="63" spans="2:11" x14ac:dyDescent="0.25">
      <c r="B63" s="31"/>
      <c r="C63" s="31"/>
      <c r="D63" s="31"/>
      <c r="E63" s="31"/>
      <c r="F63" s="34"/>
      <c r="G63" s="31"/>
      <c r="H63" s="31"/>
      <c r="K63" s="10"/>
    </row>
    <row r="64" spans="2:11" ht="37.5" x14ac:dyDescent="0.25">
      <c r="B64" s="40" t="s">
        <v>62</v>
      </c>
      <c r="C64" s="41" t="s">
        <v>47</v>
      </c>
      <c r="D64" s="43">
        <f>D61/1.2</f>
        <v>78.333333333333343</v>
      </c>
      <c r="E64" s="42" t="s">
        <v>64</v>
      </c>
      <c r="F64" s="34"/>
      <c r="G64" s="31"/>
      <c r="H64" s="31"/>
      <c r="K64" s="10"/>
    </row>
    <row r="65" spans="2:11" x14ac:dyDescent="0.25">
      <c r="B65" s="31"/>
      <c r="C65" s="31"/>
      <c r="D65" s="31"/>
      <c r="E65" s="31"/>
      <c r="F65" s="34"/>
      <c r="G65" s="31"/>
      <c r="H65" s="31"/>
      <c r="K65" s="10"/>
    </row>
    <row r="66" spans="2:11" ht="21" x14ac:dyDescent="0.3">
      <c r="B66" s="49" t="s">
        <v>53</v>
      </c>
      <c r="C66" s="50" t="s">
        <v>47</v>
      </c>
      <c r="D66" s="27">
        <f>D61*$H$9</f>
        <v>2.5379999999999998</v>
      </c>
      <c r="E66" s="39" t="s">
        <v>72</v>
      </c>
      <c r="F66" s="33"/>
      <c r="G66" s="31"/>
      <c r="H66" s="31"/>
      <c r="K66" s="10"/>
    </row>
    <row r="67" spans="2:11" ht="18.75" x14ac:dyDescent="0.3">
      <c r="B67" s="49"/>
      <c r="C67" s="50"/>
      <c r="D67" s="28">
        <f>D62*$H$9</f>
        <v>1.2689999999999999E-3</v>
      </c>
      <c r="E67" s="39" t="s">
        <v>60</v>
      </c>
      <c r="F67" s="33"/>
      <c r="G67" s="31"/>
      <c r="H67" s="31"/>
      <c r="K67" s="10"/>
    </row>
    <row r="68" spans="2:11" x14ac:dyDescent="0.25">
      <c r="F68" s="31"/>
      <c r="G68" s="31"/>
      <c r="H68" s="31"/>
      <c r="K68" s="10"/>
    </row>
    <row r="69" spans="2:11" x14ac:dyDescent="0.25">
      <c r="F69" s="31"/>
      <c r="G69" s="31"/>
      <c r="H69" s="31"/>
      <c r="K69" s="10"/>
    </row>
    <row r="70" spans="2:11" ht="17.25" x14ac:dyDescent="0.25">
      <c r="B70" s="31" t="s">
        <v>70</v>
      </c>
      <c r="F70" s="31"/>
      <c r="G70" s="31"/>
      <c r="H70" s="31"/>
      <c r="K70" s="10"/>
    </row>
    <row r="71" spans="2:11" ht="17.25" x14ac:dyDescent="0.25">
      <c r="B71" s="46" t="s">
        <v>65</v>
      </c>
      <c r="F71" s="31"/>
      <c r="G71" s="31"/>
      <c r="H71" s="31"/>
      <c r="K71" s="10"/>
    </row>
    <row r="72" spans="2:11" ht="17.25" x14ac:dyDescent="0.25">
      <c r="B72" s="46" t="s">
        <v>66</v>
      </c>
      <c r="F72" s="31"/>
      <c r="G72" s="31"/>
      <c r="H72" s="31"/>
      <c r="K72" s="10"/>
    </row>
    <row r="73" spans="2:11" ht="84.95" customHeight="1" x14ac:dyDescent="0.25">
      <c r="B73" s="48" t="s">
        <v>57</v>
      </c>
      <c r="C73" s="48"/>
      <c r="D73" s="48"/>
      <c r="E73" s="48"/>
      <c r="F73" s="31"/>
      <c r="G73" s="31"/>
      <c r="H73" s="31"/>
      <c r="K73" s="10"/>
    </row>
    <row r="74" spans="2:11" x14ac:dyDescent="0.25">
      <c r="F74" s="31"/>
      <c r="G74" s="31"/>
      <c r="H74" s="31"/>
      <c r="K74" s="10"/>
    </row>
    <row r="75" spans="2:11" x14ac:dyDescent="0.25">
      <c r="F75" s="31"/>
      <c r="G75" s="31"/>
      <c r="H75" s="31"/>
      <c r="K75" s="10"/>
    </row>
    <row r="76" spans="2:11" x14ac:dyDescent="0.25">
      <c r="F76" s="31"/>
      <c r="G76" s="31"/>
      <c r="H76" s="31"/>
      <c r="K76" s="10"/>
    </row>
    <row r="77" spans="2:11" x14ac:dyDescent="0.25">
      <c r="F77" s="31"/>
      <c r="G77" s="31"/>
      <c r="H77" s="31"/>
      <c r="K77" s="10"/>
    </row>
    <row r="78" spans="2:11" x14ac:dyDescent="0.25">
      <c r="F78" s="31"/>
      <c r="G78" s="31"/>
      <c r="H78" s="31"/>
      <c r="K78" s="10"/>
    </row>
    <row r="79" spans="2:11" x14ac:dyDescent="0.25">
      <c r="F79" s="31"/>
      <c r="G79" s="31"/>
      <c r="H79" s="31"/>
      <c r="K79" s="10"/>
    </row>
    <row r="80" spans="2:11" x14ac:dyDescent="0.25">
      <c r="F80" s="31"/>
      <c r="G80" s="31"/>
      <c r="H80" s="31"/>
      <c r="K80" s="10"/>
    </row>
    <row r="81" spans="6:11" x14ac:dyDescent="0.25">
      <c r="F81" s="31"/>
      <c r="G81" s="31"/>
      <c r="H81" s="31"/>
      <c r="K81" s="10"/>
    </row>
    <row r="82" spans="6:11" x14ac:dyDescent="0.25">
      <c r="F82" s="31"/>
      <c r="G82" s="31"/>
      <c r="H82" s="31"/>
      <c r="K82" s="10"/>
    </row>
    <row r="83" spans="6:11" x14ac:dyDescent="0.25">
      <c r="F83" s="31"/>
      <c r="G83" s="31"/>
      <c r="H83" s="31"/>
      <c r="K83" s="10"/>
    </row>
    <row r="84" spans="6:11" x14ac:dyDescent="0.25">
      <c r="F84" s="31"/>
      <c r="G84" s="31"/>
      <c r="H84" s="31"/>
      <c r="K84" s="10"/>
    </row>
    <row r="85" spans="6:11" x14ac:dyDescent="0.25">
      <c r="F85" s="31"/>
      <c r="G85" s="31"/>
      <c r="H85" s="31"/>
      <c r="K85" s="10"/>
    </row>
    <row r="86" spans="6:11" x14ac:dyDescent="0.25">
      <c r="F86" s="31"/>
      <c r="G86" s="31"/>
      <c r="H86" s="31"/>
      <c r="K86" s="10"/>
    </row>
    <row r="87" spans="6:11" x14ac:dyDescent="0.25">
      <c r="F87" s="31"/>
      <c r="G87" s="31"/>
      <c r="H87" s="31"/>
      <c r="K87" s="10"/>
    </row>
    <row r="88" spans="6:11" x14ac:dyDescent="0.25">
      <c r="F88" s="31"/>
      <c r="G88" s="31"/>
      <c r="H88" s="31"/>
      <c r="K88" s="10"/>
    </row>
    <row r="89" spans="6:11" x14ac:dyDescent="0.25">
      <c r="F89" s="31"/>
      <c r="G89" s="31"/>
      <c r="H89" s="31"/>
      <c r="K89" s="10"/>
    </row>
    <row r="90" spans="6:11" x14ac:dyDescent="0.25">
      <c r="F90" s="31"/>
      <c r="G90" s="31"/>
      <c r="H90" s="31"/>
      <c r="K90" s="10"/>
    </row>
    <row r="91" spans="6:11" x14ac:dyDescent="0.25">
      <c r="F91" s="31"/>
      <c r="G91" s="31"/>
      <c r="H91" s="31"/>
      <c r="K91" s="10"/>
    </row>
    <row r="92" spans="6:11" x14ac:dyDescent="0.25">
      <c r="F92" s="31"/>
      <c r="G92" s="31"/>
      <c r="H92" s="31"/>
      <c r="K92" s="10"/>
    </row>
    <row r="93" spans="6:11" x14ac:dyDescent="0.25">
      <c r="K93" s="10"/>
    </row>
    <row r="94" spans="6:11" x14ac:dyDescent="0.25">
      <c r="K94" s="10"/>
    </row>
    <row r="95" spans="6:11" x14ac:dyDescent="0.25">
      <c r="K95" s="10"/>
    </row>
    <row r="96" spans="6:11" x14ac:dyDescent="0.25">
      <c r="K96" s="10"/>
    </row>
    <row r="97" spans="11:11" x14ac:dyDescent="0.25">
      <c r="K97" s="10"/>
    </row>
    <row r="98" spans="11:11" x14ac:dyDescent="0.25">
      <c r="K98" s="10"/>
    </row>
    <row r="99" spans="11:11" x14ac:dyDescent="0.25">
      <c r="K99" s="10"/>
    </row>
    <row r="100" spans="11:11" x14ac:dyDescent="0.25">
      <c r="K100" s="10"/>
    </row>
    <row r="101" spans="11:11" x14ac:dyDescent="0.25">
      <c r="K101" s="10"/>
    </row>
    <row r="102" spans="11:11" x14ac:dyDescent="0.25">
      <c r="K102" s="10"/>
    </row>
    <row r="103" spans="11:11" x14ac:dyDescent="0.25">
      <c r="K103" s="10"/>
    </row>
    <row r="104" spans="11:11" x14ac:dyDescent="0.25">
      <c r="K104" s="10"/>
    </row>
    <row r="105" spans="11:11" x14ac:dyDescent="0.25">
      <c r="K105" s="10"/>
    </row>
    <row r="107" spans="11:11" ht="18.600000000000001" customHeight="1" x14ac:dyDescent="0.25"/>
    <row r="112" spans="11:11" ht="18.600000000000001" customHeight="1" x14ac:dyDescent="0.25"/>
  </sheetData>
  <sheetProtection password="CD28" sheet="1" selectLockedCells="1" pivotTables="0"/>
  <mergeCells count="19">
    <mergeCell ref="B5:E6"/>
    <mergeCell ref="B33:B36"/>
    <mergeCell ref="B9:B12"/>
    <mergeCell ref="B13:B16"/>
    <mergeCell ref="B17:B20"/>
    <mergeCell ref="B21:B24"/>
    <mergeCell ref="B25:B28"/>
    <mergeCell ref="B29:B32"/>
    <mergeCell ref="B37:B40"/>
    <mergeCell ref="B41:B44"/>
    <mergeCell ref="B45:B48"/>
    <mergeCell ref="B49:B52"/>
    <mergeCell ref="B53:B56"/>
    <mergeCell ref="C59:C60"/>
    <mergeCell ref="C61:C62"/>
    <mergeCell ref="C66:C67"/>
    <mergeCell ref="B66:B67"/>
    <mergeCell ref="B73:E73"/>
    <mergeCell ref="B59:B62"/>
  </mergeCells>
  <pageMargins left="0.7" right="0.7" top="0.75" bottom="0.75" header="0.3" footer="0.3"/>
  <pageSetup scale="77" fitToHeight="2" orientation="landscape" r:id="rId1"/>
  <rowBreaks count="1" manualBreakCount="1">
    <brk id="40" max="16383" man="1"/>
  </rowBreaks>
  <ignoredErrors>
    <ignoredError sqref="D59:D60 D62 D66:D67" unlockedFormula="1"/>
    <ignoredError sqref="D61"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zoomScale="145" zoomScaleNormal="145" workbookViewId="0">
      <selection activeCell="B11" sqref="B11"/>
    </sheetView>
  </sheetViews>
  <sheetFormatPr defaultRowHeight="16.5" x14ac:dyDescent="0.3"/>
  <cols>
    <col min="1" max="1" width="21.875" customWidth="1"/>
  </cols>
  <sheetData>
    <row r="1" spans="1:6" x14ac:dyDescent="0.3">
      <c r="A1" t="s">
        <v>6</v>
      </c>
      <c r="B1" t="s">
        <v>9</v>
      </c>
      <c r="D1" t="s">
        <v>31</v>
      </c>
      <c r="E1" t="s">
        <v>33</v>
      </c>
      <c r="F1" t="s">
        <v>32</v>
      </c>
    </row>
    <row r="2" spans="1:6" x14ac:dyDescent="0.3">
      <c r="A2" s="1" t="s">
        <v>8</v>
      </c>
      <c r="B2" s="1" t="s">
        <v>8</v>
      </c>
      <c r="D2" t="s">
        <v>8</v>
      </c>
      <c r="E2" t="s">
        <v>8</v>
      </c>
    </row>
    <row r="3" spans="1:6" x14ac:dyDescent="0.3">
      <c r="A3" t="s">
        <v>4</v>
      </c>
      <c r="B3">
        <v>96</v>
      </c>
      <c r="D3" t="s">
        <v>28</v>
      </c>
      <c r="E3" s="2">
        <f>2.2/264.172*1029</f>
        <v>8.569416895053223</v>
      </c>
    </row>
    <row r="4" spans="1:6" x14ac:dyDescent="0.3">
      <c r="A4" t="s">
        <v>5</v>
      </c>
      <c r="B4">
        <v>64</v>
      </c>
      <c r="D4" t="s">
        <v>29</v>
      </c>
      <c r="E4" s="2">
        <f>2.2/264.172*514</f>
        <v>4.2805444937389279</v>
      </c>
    </row>
    <row r="5" spans="1:6" x14ac:dyDescent="0.3">
      <c r="A5" t="s">
        <v>7</v>
      </c>
      <c r="B5">
        <v>35</v>
      </c>
      <c r="D5" t="s">
        <v>30</v>
      </c>
      <c r="E5" s="2">
        <f>2.2/264.172*343</f>
        <v>2.8564722983510742</v>
      </c>
    </row>
    <row r="6" spans="1:6" x14ac:dyDescent="0.3">
      <c r="A6" t="s">
        <v>13</v>
      </c>
      <c r="B6">
        <v>32</v>
      </c>
    </row>
    <row r="7" spans="1:6" x14ac:dyDescent="0.3">
      <c r="A7" t="s">
        <v>14</v>
      </c>
      <c r="B7">
        <v>45</v>
      </c>
    </row>
    <row r="8" spans="1:6" x14ac:dyDescent="0.3">
      <c r="A8" t="s">
        <v>22</v>
      </c>
      <c r="B8">
        <v>5</v>
      </c>
    </row>
    <row r="9" spans="1:6" x14ac:dyDescent="0.3">
      <c r="A9" t="s">
        <v>24</v>
      </c>
      <c r="B9">
        <f>8/4</f>
        <v>2</v>
      </c>
    </row>
    <row r="10" spans="1:6" x14ac:dyDescent="0.3">
      <c r="A10" t="s">
        <v>23</v>
      </c>
      <c r="B10">
        <f>12/4</f>
        <v>3</v>
      </c>
    </row>
    <row r="11" spans="1:6" x14ac:dyDescent="0.3">
      <c r="A11" t="s">
        <v>25</v>
      </c>
      <c r="B11">
        <f>18/4</f>
        <v>4.5</v>
      </c>
    </row>
    <row r="12" spans="1:6" x14ac:dyDescent="0.3">
      <c r="A12" t="s">
        <v>26</v>
      </c>
      <c r="B12">
        <f>22/4</f>
        <v>5.5</v>
      </c>
    </row>
  </sheetData>
  <sheetProtection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Food Waste Diversion Log</vt:lpstr>
      <vt:lpstr>Food Donation Log</vt:lpstr>
      <vt:lpstr>Sheet2</vt:lpstr>
      <vt:lpstr>'Food Donation Log'!Print_Titles</vt:lpstr>
      <vt:lpstr>'Food Waste Diversion Log'!Print_Titles</vt:lpstr>
    </vt:vector>
  </TitlesOfParts>
  <Company>Rochester Institute of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Ava Labuzetta</dc:creator>
  <cp:lastModifiedBy>Melissa Hall</cp:lastModifiedBy>
  <cp:lastPrinted>2020-08-31T18:33:52Z</cp:lastPrinted>
  <dcterms:created xsi:type="dcterms:W3CDTF">2018-02-16T17:50:12Z</dcterms:created>
  <dcterms:modified xsi:type="dcterms:W3CDTF">2020-08-31T18:34:38Z</dcterms:modified>
</cp:coreProperties>
</file>